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 activeTab="6"/>
  </bookViews>
  <sheets>
    <sheet name="пр1" sheetId="3" r:id="rId1"/>
    <sheet name="пр2" sheetId="2" r:id="rId2"/>
    <sheet name="пр3" sheetId="1" r:id="rId3"/>
    <sheet name="пр4" sheetId="4" r:id="rId4"/>
    <sheet name="пр5" sheetId="8" r:id="rId5"/>
    <sheet name="пр6 " sheetId="9" r:id="rId6"/>
    <sheet name="пр7" sheetId="10" r:id="rId7"/>
  </sheets>
  <calcPr calcId="145621"/>
</workbook>
</file>

<file path=xl/calcChain.xml><?xml version="1.0" encoding="utf-8"?>
<calcChain xmlns="http://schemas.openxmlformats.org/spreadsheetml/2006/main">
  <c r="G74" i="9" l="1"/>
  <c r="G32" i="9"/>
  <c r="G30" i="9"/>
  <c r="G27" i="9"/>
  <c r="G26" i="9" s="1"/>
  <c r="G29" i="8"/>
  <c r="G31" i="8"/>
  <c r="G73" i="8"/>
  <c r="H74" i="8"/>
  <c r="H21" i="10"/>
  <c r="G36" i="9" l="1"/>
  <c r="G37" i="9"/>
  <c r="G41" i="9"/>
  <c r="G42" i="9"/>
  <c r="G46" i="9"/>
  <c r="G47" i="9"/>
  <c r="G51" i="9"/>
  <c r="G55" i="9"/>
  <c r="G56" i="9"/>
  <c r="G57" i="9"/>
  <c r="G59" i="9"/>
  <c r="G61" i="9"/>
  <c r="G64" i="9"/>
  <c r="G68" i="9"/>
  <c r="G69" i="9"/>
  <c r="G71" i="9"/>
  <c r="G77" i="9"/>
  <c r="G78" i="9"/>
  <c r="G79" i="9"/>
  <c r="G84" i="9"/>
  <c r="G88" i="9"/>
  <c r="G92" i="9"/>
  <c r="G97" i="9"/>
  <c r="G100" i="9"/>
  <c r="G102" i="9"/>
  <c r="G106" i="9"/>
  <c r="G108" i="9"/>
  <c r="G112" i="9"/>
  <c r="G113" i="9"/>
  <c r="G117" i="9"/>
  <c r="G119" i="9"/>
  <c r="G120" i="9"/>
  <c r="G122" i="9"/>
  <c r="G124" i="9"/>
  <c r="G127" i="9"/>
  <c r="G128" i="9"/>
  <c r="G132" i="9"/>
  <c r="G137" i="9"/>
  <c r="G138" i="9"/>
  <c r="G140" i="9"/>
  <c r="G143" i="9"/>
  <c r="G145" i="9"/>
  <c r="G147" i="9"/>
  <c r="G151" i="9"/>
  <c r="G153" i="9"/>
  <c r="G155" i="9"/>
  <c r="G157" i="9"/>
  <c r="G159" i="9"/>
  <c r="G161" i="9"/>
  <c r="G164" i="9"/>
  <c r="G170" i="9"/>
  <c r="G171" i="9"/>
  <c r="G173" i="9"/>
  <c r="G177" i="9"/>
  <c r="G178" i="9"/>
  <c r="G181" i="9"/>
  <c r="G182" i="9"/>
  <c r="G183" i="9"/>
  <c r="G184" i="9"/>
  <c r="G189" i="9"/>
  <c r="G190" i="9"/>
  <c r="G192" i="9"/>
  <c r="G197" i="9"/>
  <c r="G202" i="9"/>
  <c r="G18" i="9"/>
  <c r="G22" i="9"/>
  <c r="G23" i="9"/>
  <c r="G24" i="9"/>
  <c r="G17" i="9"/>
  <c r="G21" i="9"/>
  <c r="G122" i="8" l="1"/>
  <c r="G123" i="9" s="1"/>
  <c r="G120" i="8"/>
  <c r="G121" i="9" s="1"/>
  <c r="G117" i="8"/>
  <c r="G118" i="9" s="1"/>
  <c r="G151" i="8"/>
  <c r="G152" i="9" s="1"/>
  <c r="G200" i="8" l="1"/>
  <c r="G197" i="8"/>
  <c r="G198" i="9" s="1"/>
  <c r="G195" i="8"/>
  <c r="G192" i="8"/>
  <c r="G193" i="9" s="1"/>
  <c r="G190" i="8"/>
  <c r="G179" i="8"/>
  <c r="G175" i="8"/>
  <c r="G171" i="8"/>
  <c r="G172" i="9" s="1"/>
  <c r="G168" i="8"/>
  <c r="G169" i="9" s="1"/>
  <c r="G162" i="8"/>
  <c r="G159" i="8"/>
  <c r="G160" i="9" s="1"/>
  <c r="G157" i="8"/>
  <c r="G158" i="9" s="1"/>
  <c r="G155" i="8"/>
  <c r="G156" i="9" s="1"/>
  <c r="G153" i="8"/>
  <c r="G154" i="9" s="1"/>
  <c r="G149" i="8"/>
  <c r="G145" i="8"/>
  <c r="G146" i="9" s="1"/>
  <c r="G143" i="8"/>
  <c r="G144" i="9" s="1"/>
  <c r="G141" i="8"/>
  <c r="G142" i="9" s="1"/>
  <c r="G138" i="8"/>
  <c r="G139" i="9" s="1"/>
  <c r="G135" i="8"/>
  <c r="G136" i="9" s="1"/>
  <c r="G130" i="8"/>
  <c r="G125" i="8"/>
  <c r="G126" i="9" s="1"/>
  <c r="G115" i="8"/>
  <c r="G110" i="8"/>
  <c r="G111" i="9" s="1"/>
  <c r="G109" i="8"/>
  <c r="G110" i="9" s="1"/>
  <c r="G106" i="8"/>
  <c r="G107" i="9" s="1"/>
  <c r="G104" i="8"/>
  <c r="G105" i="9" s="1"/>
  <c r="G100" i="8"/>
  <c r="G101" i="9" s="1"/>
  <c r="G98" i="8"/>
  <c r="G99" i="9" s="1"/>
  <c r="G95" i="8"/>
  <c r="G90" i="8"/>
  <c r="G88" i="8" s="1"/>
  <c r="G89" i="9" s="1"/>
  <c r="G86" i="8"/>
  <c r="G87" i="9" s="1"/>
  <c r="G85" i="8"/>
  <c r="G86" i="9" s="1"/>
  <c r="G84" i="8"/>
  <c r="G85" i="9" s="1"/>
  <c r="G82" i="8"/>
  <c r="G75" i="8"/>
  <c r="G69" i="8"/>
  <c r="G70" i="9" s="1"/>
  <c r="G66" i="8"/>
  <c r="G67" i="9" s="1"/>
  <c r="G62" i="8"/>
  <c r="G59" i="8"/>
  <c r="G60" i="9" s="1"/>
  <c r="G57" i="8"/>
  <c r="G58" i="9" s="1"/>
  <c r="G53" i="8"/>
  <c r="G49" i="8"/>
  <c r="G44" i="8"/>
  <c r="G39" i="8"/>
  <c r="G26" i="8"/>
  <c r="G25" i="8" s="1"/>
  <c r="G24" i="8" s="1"/>
  <c r="G20" i="8"/>
  <c r="G16" i="8"/>
  <c r="H14" i="8"/>
  <c r="H20" i="8"/>
  <c r="H19" i="8" s="1"/>
  <c r="H18" i="8" s="1"/>
  <c r="I25" i="8"/>
  <c r="I24" i="8" s="1"/>
  <c r="H30" i="8"/>
  <c r="H24" i="8" s="1"/>
  <c r="H39" i="8"/>
  <c r="H38" i="8" s="1"/>
  <c r="H37" i="8" s="1"/>
  <c r="H42" i="8"/>
  <c r="H51" i="8"/>
  <c r="I51" i="8"/>
  <c r="H52" i="8"/>
  <c r="H63" i="8"/>
  <c r="H62" i="8" s="1"/>
  <c r="H61" i="8" s="1"/>
  <c r="H60" i="8" s="1"/>
  <c r="H69" i="8"/>
  <c r="I80" i="8"/>
  <c r="I84" i="8"/>
  <c r="I86" i="8"/>
  <c r="I102" i="8"/>
  <c r="I101" i="8" s="1"/>
  <c r="I103" i="8"/>
  <c r="I106" i="8"/>
  <c r="I107" i="8"/>
  <c r="I111" i="8"/>
  <c r="I127" i="8"/>
  <c r="I110" i="8" s="1"/>
  <c r="I109" i="8" s="1"/>
  <c r="I128" i="8"/>
  <c r="I159" i="8"/>
  <c r="I158" i="8" s="1"/>
  <c r="I160" i="8"/>
  <c r="H168" i="8"/>
  <c r="H167" i="8" s="1"/>
  <c r="H162" i="8" s="1"/>
  <c r="I168" i="8"/>
  <c r="I167" i="8" s="1"/>
  <c r="I162" i="8" s="1"/>
  <c r="H172" i="8"/>
  <c r="C51" i="4"/>
  <c r="C78" i="4"/>
  <c r="C65" i="4"/>
  <c r="C60" i="4"/>
  <c r="C48" i="4"/>
  <c r="C44" i="4"/>
  <c r="C42" i="4"/>
  <c r="C38" i="4"/>
  <c r="C37" i="4" s="1"/>
  <c r="C35" i="4"/>
  <c r="C31" i="4"/>
  <c r="C29" i="4"/>
  <c r="C27" i="4"/>
  <c r="C23" i="4"/>
  <c r="C20" i="4"/>
  <c r="C15" i="4"/>
  <c r="G48" i="8" l="1"/>
  <c r="G50" i="9"/>
  <c r="G61" i="8"/>
  <c r="G62" i="9" s="1"/>
  <c r="G63" i="9"/>
  <c r="G94" i="8"/>
  <c r="G96" i="9"/>
  <c r="G15" i="8"/>
  <c r="G16" i="9"/>
  <c r="G43" i="8"/>
  <c r="G45" i="9"/>
  <c r="G72" i="8"/>
  <c r="G73" i="9" s="1"/>
  <c r="G76" i="9"/>
  <c r="G89" i="8"/>
  <c r="G90" i="9" s="1"/>
  <c r="G91" i="9"/>
  <c r="G114" i="8"/>
  <c r="G115" i="9" s="1"/>
  <c r="G116" i="9"/>
  <c r="G148" i="8"/>
  <c r="G149" i="9" s="1"/>
  <c r="G150" i="9"/>
  <c r="G174" i="8"/>
  <c r="G175" i="9" s="1"/>
  <c r="G176" i="9"/>
  <c r="G187" i="8"/>
  <c r="G188" i="9" s="1"/>
  <c r="G191" i="9"/>
  <c r="G194" i="8"/>
  <c r="G196" i="9"/>
  <c r="G199" i="8"/>
  <c r="G201" i="9"/>
  <c r="G19" i="8"/>
  <c r="G20" i="9"/>
  <c r="G81" i="8"/>
  <c r="G83" i="9"/>
  <c r="G71" i="8"/>
  <c r="G72" i="9" s="1"/>
  <c r="G38" i="8"/>
  <c r="G40" i="9"/>
  <c r="G178" i="8"/>
  <c r="G179" i="9" s="1"/>
  <c r="G180" i="9"/>
  <c r="G54" i="9"/>
  <c r="G124" i="8"/>
  <c r="G125" i="9" s="1"/>
  <c r="G129" i="8"/>
  <c r="G131" i="9"/>
  <c r="G161" i="8"/>
  <c r="G162" i="9" s="1"/>
  <c r="G163" i="9"/>
  <c r="G65" i="8"/>
  <c r="G140" i="8"/>
  <c r="G141" i="9" s="1"/>
  <c r="H12" i="8"/>
  <c r="H11" i="8" s="1"/>
  <c r="G97" i="8"/>
  <c r="G98" i="9" s="1"/>
  <c r="G186" i="8"/>
  <c r="G187" i="9" s="1"/>
  <c r="G185" i="8"/>
  <c r="G167" i="8"/>
  <c r="G134" i="8"/>
  <c r="G103" i="8"/>
  <c r="I13" i="8"/>
  <c r="I113" i="8"/>
  <c r="I12" i="8" s="1"/>
  <c r="C47" i="4"/>
  <c r="C46" i="4" s="1"/>
  <c r="G113" i="8" l="1"/>
  <c r="G114" i="9" s="1"/>
  <c r="G173" i="8"/>
  <c r="G174" i="9" s="1"/>
  <c r="G147" i="8"/>
  <c r="G148" i="9" s="1"/>
  <c r="G52" i="8"/>
  <c r="G53" i="9" s="1"/>
  <c r="G184" i="8"/>
  <c r="G185" i="9" s="1"/>
  <c r="G186" i="9"/>
  <c r="G64" i="8"/>
  <c r="G66" i="9"/>
  <c r="G102" i="8"/>
  <c r="G104" i="9"/>
  <c r="G80" i="8"/>
  <c r="G82" i="9"/>
  <c r="G18" i="8"/>
  <c r="G19" i="9"/>
  <c r="G198" i="8"/>
  <c r="G199" i="9" s="1"/>
  <c r="G200" i="9"/>
  <c r="G193" i="8"/>
  <c r="G194" i="9" s="1"/>
  <c r="G195" i="9"/>
  <c r="G42" i="8"/>
  <c r="G43" i="9" s="1"/>
  <c r="G44" i="9"/>
  <c r="G14" i="8"/>
  <c r="G14" i="9" s="1"/>
  <c r="G15" i="9"/>
  <c r="G93" i="8"/>
  <c r="G94" i="9" s="1"/>
  <c r="G95" i="9"/>
  <c r="G47" i="8"/>
  <c r="G48" i="9" s="1"/>
  <c r="G49" i="9"/>
  <c r="G25" i="9"/>
  <c r="G37" i="8"/>
  <c r="G38" i="9" s="1"/>
  <c r="G39" i="9"/>
  <c r="G128" i="8"/>
  <c r="G129" i="9" s="1"/>
  <c r="G130" i="9"/>
  <c r="G133" i="8"/>
  <c r="G135" i="9"/>
  <c r="G166" i="8"/>
  <c r="G168" i="9"/>
  <c r="G165" i="8"/>
  <c r="G166" i="9" s="1"/>
  <c r="C11" i="4"/>
  <c r="G13" i="8" l="1"/>
  <c r="G13" i="9" s="1"/>
  <c r="G79" i="8"/>
  <c r="G80" i="9" s="1"/>
  <c r="G81" i="9"/>
  <c r="G92" i="8"/>
  <c r="G93" i="9" s="1"/>
  <c r="G103" i="9"/>
  <c r="G65" i="9"/>
  <c r="G51" i="8"/>
  <c r="G132" i="8"/>
  <c r="G134" i="9"/>
  <c r="G164" i="8"/>
  <c r="G165" i="9" s="1"/>
  <c r="G167" i="9"/>
  <c r="C10" i="4"/>
  <c r="C80" i="4" s="1"/>
  <c r="C12" i="1" s="1"/>
  <c r="H165" i="9"/>
  <c r="I161" i="9"/>
  <c r="I160" i="9" s="1"/>
  <c r="I155" i="9" s="1"/>
  <c r="H161" i="9"/>
  <c r="H160" i="9" s="1"/>
  <c r="H155" i="9" s="1"/>
  <c r="I153" i="9"/>
  <c r="I152" i="9"/>
  <c r="I151" i="9" s="1"/>
  <c r="I121" i="9"/>
  <c r="I120" i="9"/>
  <c r="I109" i="9" s="1"/>
  <c r="I108" i="9" s="1"/>
  <c r="I110" i="9"/>
  <c r="I106" i="9"/>
  <c r="I105" i="9"/>
  <c r="I102" i="9"/>
  <c r="I101" i="9"/>
  <c r="I100" i="9" s="1"/>
  <c r="I85" i="9"/>
  <c r="I83" i="9"/>
  <c r="I79" i="9"/>
  <c r="H68" i="9"/>
  <c r="H62" i="9"/>
  <c r="H61" i="9" s="1"/>
  <c r="H60" i="9" s="1"/>
  <c r="H59" i="9" s="1"/>
  <c r="H51" i="9"/>
  <c r="I50" i="9"/>
  <c r="H50" i="9"/>
  <c r="H41" i="9"/>
  <c r="H39" i="9"/>
  <c r="H38" i="9" s="1"/>
  <c r="H37" i="9" s="1"/>
  <c r="H34" i="9"/>
  <c r="H24" i="9" s="1"/>
  <c r="I25" i="9"/>
  <c r="I24" i="9" s="1"/>
  <c r="I13" i="9" s="1"/>
  <c r="H20" i="9"/>
  <c r="H19" i="9" s="1"/>
  <c r="H18" i="9" s="1"/>
  <c r="H14" i="9"/>
  <c r="G52" i="9" l="1"/>
  <c r="G12" i="8"/>
  <c r="G133" i="9"/>
  <c r="G108" i="8"/>
  <c r="H12" i="9"/>
  <c r="I112" i="9"/>
  <c r="I12" i="9" s="1"/>
  <c r="G109" i="9" l="1"/>
  <c r="G202" i="8"/>
  <c r="G12" i="9"/>
  <c r="G203" i="9" l="1"/>
  <c r="C16" i="1"/>
  <c r="C11" i="1"/>
  <c r="C10" i="1" s="1"/>
  <c r="C15" i="1" l="1"/>
  <c r="C14" i="1" l="1"/>
  <c r="C13" i="1" s="1"/>
  <c r="C9" i="1" s="1"/>
  <c r="C8" i="1" s="1"/>
</calcChain>
</file>

<file path=xl/sharedStrings.xml><?xml version="1.0" encoding="utf-8"?>
<sst xmlns="http://schemas.openxmlformats.org/spreadsheetml/2006/main" count="1877" uniqueCount="520">
  <si>
    <t>рублей</t>
  </si>
  <si>
    <t>Код бюджетной классификации источников финансирования дефицитов бюджетов</t>
  </si>
  <si>
    <t>Наименование показателя</t>
  </si>
  <si>
    <t>Годовой объем ассигнований</t>
  </si>
  <si>
    <t xml:space="preserve">Источники финансирования дефицита бюджета </t>
  </si>
  <si>
    <t xml:space="preserve"> 01 05 00 00 00 0000 000</t>
  </si>
  <si>
    <t>Изменение остатков средств на счетах по учету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</si>
  <si>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</si>
  <si>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</si>
  <si>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</si>
  <si>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  прочих  остатков денежных  средств  бюджетов</t>
  </si>
  <si>
    <t>01 05 02 01 10 0000 510</t>
  </si>
  <si>
    <t>01 05 00 00 00 0000 600</t>
  </si>
  <si>
    <t xml:space="preserve"> Уменьшение остатков  средств  бюджетов</t>
  </si>
  <si>
    <t>01 05 02 00 00 0000 600</t>
  </si>
  <si>
    <t xml:space="preserve"> Уменьшение  прочих  остатков  средств  бюджетов</t>
  </si>
  <si>
    <t>01 05 02 01 00 0000 610</t>
  </si>
  <si>
    <t>Уменьшение   прочих  остатков денежных  средств  бюджетов</t>
  </si>
  <si>
    <t>01 05 02 01 10 0000 610</t>
  </si>
  <si>
    <t xml:space="preserve">"Приложение №  2 </t>
  </si>
  <si>
    <t>Главные Администраторы источников финансирования дефицита бюджета</t>
  </si>
  <si>
    <t>администрируемые ими.</t>
  </si>
  <si>
    <t>Код главы</t>
  </si>
  <si>
    <t>Код вида доходов</t>
  </si>
  <si>
    <t>Главные администраторы, наименование доходов</t>
  </si>
  <si>
    <t>Увеличение прочих  остатков денежных  средств  бюджетов</t>
  </si>
  <si>
    <t xml:space="preserve"> Уменьшение прочих  остатков средств  бюджетов</t>
  </si>
  <si>
    <t>Уменьшение прочих  остатков денежных  средств  бюджетов</t>
  </si>
  <si>
    <t xml:space="preserve">Главные Администраторы доходов </t>
  </si>
  <si>
    <t>Код бюджетной классификации Российской Федерации</t>
  </si>
  <si>
    <t xml:space="preserve">Наименование администратора доходов и источниковфинансирования дефицита бюджета, наименование кода доходов местного бюджета </t>
  </si>
  <si>
    <t>Код администратора доходов</t>
  </si>
  <si>
    <t>Код доходов местного бюджета</t>
  </si>
  <si>
    <t>Межрайонная ИФНС России № 3 по Камчатскому краю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</si>
  <si>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</si>
  <si>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</si>
  <si>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</si>
  <si>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</si>
  <si>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</si>
  <si>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</si>
  <si>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182</t>
  </si>
  <si>
    <t xml:space="preserve">1 03 02230 01 0000 110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</si>
  <si>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</si>
  <si>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1 03 02240 01 0000 110 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</si>
  <si>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</si>
  <si>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1 03 02250 01 0000 110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</si>
  <si>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</si>
  <si>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1 03 02260 01 0000 110 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</si>
  <si>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</si>
  <si>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1 05 03010 01 0000 110</t>
  </si>
  <si>
    <t>Единый сельскохозяйственный налог</t>
  </si>
  <si>
    <t>1 05 03020 01 0000 110</t>
  </si>
  <si>
    <t>Единый сельскохозяйственный налог (за налоговые периоды, истекшие до 1 января 2011 года)</t>
  </si>
  <si>
    <t>1 06 01030 10 0000 110</t>
  </si>
  <si>
    <t>1 09 04053 10 0000 110</t>
  </si>
  <si>
    <t>Земельный налог (по обязательствам, возникшим до 1 января 2006 года), мобилизуемый на территориях поселений</t>
  </si>
  <si>
    <t>1 11 05013 10 0000 120</t>
  </si>
  <si>
    <t>1 14 06013 10 0000 430</t>
  </si>
  <si>
    <t>940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</si>
  <si>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        </t>
  </si>
  <si>
    <t>1 11 01050 10 0000 120</t>
  </si>
  <si>
    <t>1 11 02033 10 0000 120</t>
  </si>
  <si>
    <t>1 11 02085 10 0000 120</t>
  </si>
  <si>
    <t>1 11 05025 10 0000 120</t>
  </si>
  <si>
    <t>1 11 05035 10 0000 120</t>
  </si>
  <si>
    <t>1 11 05075 10 0000 120</t>
  </si>
  <si>
    <t>1 11 08050 10 0000 120</t>
  </si>
  <si>
    <t>1 11 09035 10 0000 120</t>
  </si>
  <si>
    <t>1 11 09045 10 0000 120</t>
  </si>
  <si>
    <t>1 13 01995 10 0000 130</t>
  </si>
  <si>
    <t>1 13 02995 10 0000 130</t>
  </si>
  <si>
    <t>1 14 01050 10 0000 410</t>
  </si>
  <si>
    <t>1 14 02052 10 0000 410</t>
  </si>
  <si>
    <t>1 14 02053 10 0000 410</t>
  </si>
  <si>
    <t>1 14 02052 10 0000 440</t>
  </si>
  <si>
    <t>1 14 02053 10 0000 440</t>
  </si>
  <si>
    <t>1 14 03050 10 0000 410</t>
  </si>
  <si>
    <t>1 14 03050 10 0000 440</t>
  </si>
  <si>
    <t>1 14 06025 10 0000 430</t>
  </si>
  <si>
    <t>1 15 02050 10 0000 140</t>
  </si>
  <si>
    <t>1 16 23050 10 0000 140</t>
  </si>
  <si>
    <t>1 16 23051 10 0000 140</t>
  </si>
  <si>
    <t>1 16 23052 10 0000 140</t>
  </si>
  <si>
    <t>1 16 32000 10 0000 140</t>
  </si>
  <si>
    <t>1 16 90050 10 0000 140</t>
  </si>
  <si>
    <t>1 17 01050 10 0000 180</t>
  </si>
  <si>
    <t>1 17 05050 10 0000 180</t>
  </si>
  <si>
    <t>Прочие неналоговые доходы бюджетов поселений</t>
  </si>
  <si>
    <t>2 02 02999 10 0000 151</t>
  </si>
  <si>
    <t>2 02 04999 10 0000 151</t>
  </si>
  <si>
    <t>2 08 05000 10 0000 180</t>
  </si>
  <si>
    <t>2 19 05000 10 0000 151</t>
  </si>
  <si>
    <t>3 01 02050 10 0000 120</t>
  </si>
  <si>
    <t>Прочие доходы от собственности, получаемые учреждениями, находящимися в ведении органов местного самоуправления поселений</t>
  </si>
  <si>
    <t>3 02 01050 10 0000 130</t>
  </si>
  <si>
    <t>Доходы от оказания услуг учреждениями, находящимися в ведении органов местного самоуправления поселений</t>
  </si>
  <si>
    <t xml:space="preserve">"Приложение №  4 </t>
  </si>
  <si>
    <t>Коды доходов местного бюджета</t>
  </si>
  <si>
    <t>Наименование кода доходов местного бюджета</t>
  </si>
  <si>
    <t>Годовой объем (рублей)</t>
  </si>
  <si>
    <t>1 00 00000 00 0000 000</t>
  </si>
  <si>
    <t>1. НАЛОГОВЫЕ И НЕНАЛОГОВЫЕ ДОХОДЫ</t>
  </si>
  <si>
    <t>1 01 00000 00 0000 000</t>
  </si>
  <si>
    <t>Налоги на прибыль, доходы</t>
  </si>
  <si>
    <t>Налог на доходы физических лиц с доходов,полученных от осуществления деятельности физическими лицами, зарегестрированными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 статьей 227 Налогового кодекса Российской Федерации</t>
  </si>
  <si>
    <t>Налог на доходы физических лиц с доходов,полученных физическими лицами в соответствии со  статьей 228 Налогового кодекса Российской Федерации</t>
  </si>
  <si>
    <t xml:space="preserve"> 1 05 00000 00 0000 000</t>
  </si>
  <si>
    <t>Налоги на совокупный доход</t>
  </si>
  <si>
    <t xml:space="preserve">1 05 03010 01 0000 110 </t>
  </si>
  <si>
    <t xml:space="preserve">Единый сельскохозяйственный налог </t>
  </si>
  <si>
    <t xml:space="preserve">1 05 03020 01 0000 110 </t>
  </si>
  <si>
    <t>1 06 00000 00 0000 000</t>
  </si>
  <si>
    <t xml:space="preserve">Налоги на имущество </t>
  </si>
  <si>
    <t>1 08 00000 00 0000 000</t>
  </si>
  <si>
    <t xml:space="preserve">Государственная пошлина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</si>
  <si>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</si>
  <si>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1 11 00000 00 0000 000</t>
  </si>
  <si>
    <t xml:space="preserve">Доходы от использования имущества, находящегося в государственной и муниципальной собственности </t>
  </si>
  <si>
    <t>1 13 00000 00 0000 000</t>
  </si>
  <si>
    <t>Доходы от оказания платных услуг (работ) и компенсации затрат государства</t>
  </si>
  <si>
    <t xml:space="preserve">1 17 05050 10 0000 180 </t>
  </si>
  <si>
    <t>1 16 90000 00 0000 140</t>
  </si>
  <si>
    <t>Прочие поступления от денежных взысканий (штрафов) и иных сумм в возмещение ущерба</t>
  </si>
  <si>
    <t>2 00 00000 00 0000 000</t>
  </si>
  <si>
    <t>2.БЕЗВОЗМЕЗДНЫЕ ПОСТУПЛЕНИЯ</t>
  </si>
  <si>
    <t>2 02 00000 00 0000 151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</si>
  <si>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</si>
  <si>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</si>
  <si>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Субсидии бюджетам бюджетной системы Российской Федерации (межбюджетные субсидии)</t>
  </si>
  <si>
    <t>Субсидия на реализацию ДКЦП "Модернизация жилищно-коммунального комплекса и инженерной инфраструктуры Камчатского края на 2010-2013 годы". Мероприятия по замене ветхих инженерных сетей тепло-водоснабжения</t>
  </si>
  <si>
    <t xml:space="preserve">Субвенции бюджетам субъектов Российской Федерации и муниципальных образований </t>
  </si>
  <si>
    <t>Иные межбюджетные трансферты</t>
  </si>
  <si>
    <t>Возврат остатков субсидий, субвенций и иных межбюджетных трансфертов, имеющих целевое назначение, прошлых лет</t>
  </si>
  <si>
    <t>ИТОГО  ДОХОДОВ:</t>
  </si>
  <si>
    <t>ГРБС</t>
  </si>
  <si>
    <t>Отдел по финансовым, социальным и организационно-правовым вопросам Администрации Корякского сельского поселения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</si>
  <si>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</si>
  <si>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</si>
  <si>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Непрограммные расходы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</si>
  <si>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</si>
  <si>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</si>
  <si>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Непрограмные расходы</t>
  </si>
  <si>
    <t>Непрограммные расходы. Обеспечение деятельности органов местного самоуправления, за исключением обособленных расходов, которым присваиваются уникальные коды.</t>
  </si>
  <si>
    <t>Закупка товаров, работ и услуг для государственных (муниципальных) нужд</t>
  </si>
  <si>
    <t>Непрограммные расходы. Глава Корякского сельского поселения, исполняющий полномочия Председателя Собрания депутатов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</si>
  <si>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</si>
  <si>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</si>
  <si>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</si>
  <si>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Непрограммные расходы. Резервный фонд администрации Корякского сельского поселения</t>
  </si>
  <si>
    <t>Иные бюджетные ассигнования</t>
  </si>
  <si>
    <t>Другие общегосударственные вопросы</t>
  </si>
  <si>
    <t>Непрограммные расходы. Обеспечение деятельности учреждений по хозяйственному обслуживанию органов местного самоуправления Корякского сельского поселения, за исключением обособленных расходов, которым присваиваются уникальные коды</t>
  </si>
  <si>
    <t>Расходы местного бюджета за счет межбюджетных субсидий, субвенций и иных межбюджетных трансфертов, имеющие целевое назначения за счет средств краевого бюджета</t>
  </si>
  <si>
    <t>Расходы на выполнение государственных полномочий Камчатского края по материально-техническому и организационному обеспечению деятельности административных комиссий</t>
  </si>
  <si>
    <t>Мобилизационная и вневойсковая подготовка</t>
  </si>
  <si>
    <t>Непрограмные расходы Осуществление первичного воинского учета на территориях, где отсутствуют военные комиссариаты</t>
  </si>
  <si>
    <t xml:space="preserve">          Расходы за счет средств федерального бюджета текущего года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</si>
  <si>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</si>
  <si>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</si>
  <si>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Непрограммные расходы. Защита населения и территории от ЧС природного и техногенного характера, ГО</t>
  </si>
  <si>
    <t>Обеспечение пожарной безопасности</t>
  </si>
  <si>
    <t>Непрограмные расходы. Обеспечение противопожарной безопасности</t>
  </si>
  <si>
    <t>Национальная экономика</t>
  </si>
  <si>
    <t>Дорожное хозяйство (дорожные фонды)</t>
  </si>
  <si>
    <t>в том числе за счет средств краевого бюджета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</si>
  <si>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</si>
  <si>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</si>
  <si>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</si>
  <si>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Покупка коммунальной техники</t>
  </si>
  <si>
    <t>Благоустройство</t>
  </si>
  <si>
    <t>Непрограммные расходы.</t>
  </si>
  <si>
    <t>Непрограмные расходы. Уличное освещение</t>
  </si>
  <si>
    <t>Непрограммные расходы. Ремонт и содержание дорог общего пользования</t>
  </si>
  <si>
    <t>Непрограммные расходы. Содержание мест захоронения</t>
  </si>
  <si>
    <t>Другие вопросы в области жилищно-коммунального хозяйства</t>
  </si>
  <si>
    <t>Культура, кинематография</t>
  </si>
  <si>
    <t>Непрограммные расходы. Расходы на обеспечение деятельности учреждений</t>
  </si>
  <si>
    <t>Социальная политика</t>
  </si>
  <si>
    <t>Социальное обеспечение и иные выплаты населению</t>
  </si>
  <si>
    <t>Предоставление гражданам субсидий на оплату жилого помещения и коммунальных услуг</t>
  </si>
  <si>
    <t>Всего</t>
  </si>
  <si>
    <t>01</t>
  </si>
  <si>
    <t>0102,0103,0104,0106</t>
  </si>
  <si>
    <t>0102</t>
  </si>
  <si>
    <t>9900000</t>
  </si>
  <si>
    <t>100</t>
  </si>
  <si>
    <t>0103</t>
  </si>
  <si>
    <t>200</t>
  </si>
  <si>
    <t>0104</t>
  </si>
  <si>
    <t>0106</t>
  </si>
  <si>
    <t>0111</t>
  </si>
  <si>
    <t>800</t>
  </si>
  <si>
    <t>0113</t>
  </si>
  <si>
    <t>02</t>
  </si>
  <si>
    <t>0203</t>
  </si>
  <si>
    <t>03</t>
  </si>
  <si>
    <t>0309</t>
  </si>
  <si>
    <t>0310</t>
  </si>
  <si>
    <t>04</t>
  </si>
  <si>
    <t>0409</t>
  </si>
  <si>
    <t>0412</t>
  </si>
  <si>
    <t>05</t>
  </si>
  <si>
    <t>0502</t>
  </si>
  <si>
    <t>5210342</t>
  </si>
  <si>
    <t>0503</t>
  </si>
  <si>
    <t>0505</t>
  </si>
  <si>
    <t>08</t>
  </si>
  <si>
    <t>0801</t>
  </si>
  <si>
    <t>10</t>
  </si>
  <si>
    <t>1003</t>
  </si>
  <si>
    <t>300</t>
  </si>
  <si>
    <t>11</t>
  </si>
  <si>
    <t xml:space="preserve">"Приложение №  6 </t>
  </si>
  <si>
    <t>Код бюджетной классификации</t>
  </si>
  <si>
    <t>в том числе:</t>
  </si>
  <si>
    <t>раздела, подраздела</t>
  </si>
  <si>
    <t>целевой статьи</t>
  </si>
  <si>
    <t xml:space="preserve">вида расходов </t>
  </si>
  <si>
    <t>Заработная плата КОСГУ 211</t>
  </si>
  <si>
    <t>Коммунальные услуги КОСГУ 223</t>
  </si>
  <si>
    <t>№</t>
  </si>
  <si>
    <t>подраздела</t>
  </si>
  <si>
    <t>раздела</t>
  </si>
  <si>
    <t>06</t>
  </si>
  <si>
    <t>13</t>
  </si>
  <si>
    <t>1 08 04020 01 1000 110</t>
  </si>
  <si>
    <t>2 19 00000 00 0000 000</t>
  </si>
  <si>
    <t xml:space="preserve">"Приложение № 5 </t>
  </si>
  <si>
    <t>1 09 00000 00 0000 000</t>
  </si>
  <si>
    <t>Задолженность и перерасчеты по отмененным налогам, сборам и иным обязательным платежам</t>
  </si>
  <si>
    <t>Непрограммные расходы. Прочие мероприятия по благоустройству</t>
  </si>
  <si>
    <t>Муниципальная программа "Развитие культуры в Корякском сельском поселении в  2014 году".</t>
  </si>
  <si>
    <t>Муниципальная программа "Развитие культуры в Корякском сельском поселении в  2014 году". Подпрограмма "Ремонт системы отопления в здании МКУК "СДК с.Коряки" КСП"(за исключением инвестиционных мероприятий).</t>
  </si>
  <si>
    <t>1054006</t>
  </si>
  <si>
    <t>1050000</t>
  </si>
  <si>
    <t>"Приложение 1</t>
  </si>
  <si>
    <t xml:space="preserve">"Приложение 3 </t>
  </si>
  <si>
    <t>1 03 00000 00 0000 000</t>
  </si>
  <si>
    <t>Налоги на товары (работы, услуги), реализуемые на территории Российской Федерации</t>
  </si>
  <si>
    <t>Межбюджетные трансферты общего характера бюджетам субъектов Российской Федерации и муниципальных образований</t>
  </si>
  <si>
    <t>14</t>
  </si>
  <si>
    <t>1403</t>
  </si>
  <si>
    <t>Прочие межбюджетные трансферты общего характера</t>
  </si>
  <si>
    <t>500</t>
  </si>
  <si>
    <t>Межбюджетные трансферты</t>
  </si>
  <si>
    <t>0501</t>
  </si>
  <si>
    <t>Жилищное хозяйство</t>
  </si>
  <si>
    <t>0107</t>
  </si>
  <si>
    <t>Обеспечение проведения выборов и референдумов</t>
  </si>
  <si>
    <t>1 17 05000 00 0000 180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</si>
  <si>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</si>
  <si>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1 06 06033 10 0000 110</t>
  </si>
  <si>
    <t>1 06 06043 10 0000 110</t>
  </si>
  <si>
    <t xml:space="preserve">Земельный налог с организаций, обладающих земельным участком, расположенным в границах сельских поселений
</t>
  </si>
  <si>
    <t xml:space="preserve">Земельный налог с физических лиц, обладающих земельным участком, расположенным в границах сельских поселений
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</si>
  <si>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</si>
  <si>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</si>
  <si>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сельских поселениям</t>
  </si>
  <si>
    <t>Доходы от размещения временно свободных средств бюджетов сельских поселений</t>
  </si>
  <si>
    <t>Доходы от размещения сумм, аккумулируемых в ходе проведения аукционов по продаже акций, находящихся в собственности сельских поселений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</si>
  <si>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</si>
  <si>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</si>
  <si>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казну сельских поселений (за исключением земельных участков)</t>
  </si>
  <si>
    <t>Средства, получаемые от передачи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</si>
  <si>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Доходы от эксплуатации и использования имущества автомобильных дорог, находящихся в собственности сельских поселений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</si>
  <si>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</si>
  <si>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доходы от оказания платных услуг (работ) получателями средств бюджетов сельских поселений</t>
  </si>
  <si>
    <t>Прочие доходы от компенсации затрат  бюджетов сельских поселений</t>
  </si>
  <si>
    <t>Доходы от продажи квартир, находящихся в собственности сельских поселений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</si>
  <si>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</si>
  <si>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</si>
  <si>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сельских поселений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</si>
  <si>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</si>
  <si>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Средства от распоряжения и реализации конфискованного и иного имущества, обращенного в доходы сельских поселений (в части реализации основных средств по указанному имуществу)</t>
  </si>
  <si>
    <t>Средства от распоряжения и реализации конфискованного и иного имущества, обращенного в доходы сельских поселений (в части реализации материальных запасов по указанному имуществу)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</si>
  <si>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</si>
  <si>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Платежи, взимаемые органами местного самоуправления (организациями) сельских поселений за выполнение определенных функций</t>
  </si>
  <si>
    <t>Доходы от возмещения ущерба при возникновении страховых случаев, когда выгодоприобретателями выступают получатели средств бюджетов сельских поселений</t>
  </si>
  <si>
    <t>Доходы от возмещения 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сельских поселений</t>
  </si>
  <si>
    <t>Доходы от возмещения  ущерба при возникновении иных страховых, когда выгодоприобретателями выступают получатели средств бюджетов сельских поселений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</si>
  <si>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сельских поселений)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</si>
  <si>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</si>
  <si>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Невыясненные поступления, зачисляемые в бюджеты сельских поселений</t>
  </si>
  <si>
    <t>Прочие неналоговые доходы бюджетов сельских поселений</t>
  </si>
  <si>
    <t>Дотации  бюджетам сельских поселений на выравнивание бюджетной обеспеченности</t>
  </si>
  <si>
    <t xml:space="preserve">Дотации бюджетам сельских поселений  на  поддержку  мер  по  обеспечению   сбалансированности бюджетов
</t>
  </si>
  <si>
    <t>Прочие дотации бюджетам сельских поселений</t>
  </si>
  <si>
    <t xml:space="preserve">Субсидии бюджетам сельских поселений на реализацию федеральных целевых программ
                                 </t>
  </si>
  <si>
    <t>Субсидии бюджетам сельских поселений на софинансирование капитальных вложений в объекты муниципальной собственности</t>
  </si>
  <si>
    <t xml:space="preserve">Прочие субсидии бюджетам сельских поселений 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</si>
  <si>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</si>
  <si>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предоставление гражданам субсидий на оплату жилого помещения и коммунальных услуг</t>
  </si>
  <si>
    <t>Субвенции бюджетам сельских поселений на выполнение передаваемых полномочий субъектов Российской Федерации</t>
  </si>
  <si>
    <t>Прочие субвенции бюджетам сельских поселений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</si>
  <si>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</si>
  <si>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   межбюджетные    трансферты, передаваемые бюджетам сельских поселений</t>
  </si>
  <si>
    <t>Прочие безвозмездные поступления в бюджеты сельских поселений от бюджетов субъектов Российской Федерации</t>
  </si>
  <si>
    <t>Прочие безвозмездные поступления в бюджеты сельских поселений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</si>
  <si>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</si>
  <si>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</si>
  <si>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 xml:space="preserve">Увеличение прочих остатков денежных средств бюджетов сельских поселений
</t>
  </si>
  <si>
    <t xml:space="preserve">Уменьшение прочих остатков денежных средств бюджетов сельских поселений
</t>
  </si>
  <si>
    <t xml:space="preserve">Прочие неналоговые доходы
</t>
  </si>
  <si>
    <t>Дотации бюджетам сельских поселений на выравнивание бюджетной обеспеченности (Средства краевого бюджета на выполнение полномочий органами государственной власти Камчатского края по расчету и предоставлению дотаций поселениям)</t>
  </si>
  <si>
    <t>Дотации бюджетам сельских поселений на выравнивание бюджетной обеспеченности (дотация из Районного Фонда финансовой поддержки поселений)</t>
  </si>
  <si>
    <t>Непрограммные расходы.Межбюджетные трансферты, передаваемые бюджетам муниципальных районов из бюджета Корякского сельского поселения на осуществление части полномочий по решению вопросов местного значения в соответствии с заключенным соглашением</t>
  </si>
  <si>
    <t>1105</t>
  </si>
  <si>
    <t>Непрограммные расходы.Мероприятия в области спорта и физической культуры</t>
  </si>
  <si>
    <t>Физическая культура и спорт</t>
  </si>
  <si>
    <t>Другие вопросы в области физической культуры и спорта</t>
  </si>
  <si>
    <t>9901293</t>
  </si>
  <si>
    <t>Непрограммные расходы. Расходы на подготовку и проведение выборов депутатов Собрания депутатов Корякского сельского поселения</t>
  </si>
  <si>
    <t>Непрограмные расходы. Другие вопросы в области жилищно-коммунального хозяйства</t>
  </si>
  <si>
    <t xml:space="preserve">Расходы на выполнение государственных полномочий Камчатского края по предоставлению гражданам субсидий на оплату жилых помещений и коммунальных услуг </t>
  </si>
  <si>
    <t>Непрограмные расходы. Мероприятия в области коммунального хозяйства</t>
  </si>
  <si>
    <t>1 08 04020 01 2000 110</t>
  </si>
  <si>
    <t>1 08 04020 01 3000 110</t>
  </si>
  <si>
    <t>1 08 04020 01 4000 110</t>
  </si>
  <si>
    <t>1 08 04020 01 5000 110</t>
  </si>
  <si>
    <t>Прочие межбюджетные трансферты, передаваемые бюджетам сельских поселений (на инвентаризацию канализационных сетей в п.Зеленый)</t>
  </si>
  <si>
    <t>Прочие межбюджетные трансферты, передаваемые бюджетам сельских поселений (на обеспечение софинансирования мероприятий государственных программ Камчатского края)</t>
  </si>
  <si>
    <t>Прочие межбюджетные трансферты, передаваемые бюджетам сельских поселений (на компенсацию выпадающих доходов)</t>
  </si>
  <si>
    <t>99 0 00 00000</t>
  </si>
  <si>
    <t>99 0 00 10030</t>
  </si>
  <si>
    <t>99 0 00 10010</t>
  </si>
  <si>
    <t>99 0 00 10020</t>
  </si>
  <si>
    <t>99 0 00 12010</t>
  </si>
  <si>
    <t>99 0 00 12930</t>
  </si>
  <si>
    <t>99 0 00 10100</t>
  </si>
  <si>
    <t>99 0 00 40000</t>
  </si>
  <si>
    <t>99 0 00 40080</t>
  </si>
  <si>
    <t>99 0 00 51180</t>
  </si>
  <si>
    <t>99 0 00 12510</t>
  </si>
  <si>
    <t>99 0 00 12550</t>
  </si>
  <si>
    <t>99 0 00 12720</t>
  </si>
  <si>
    <t>99 0 00 12810</t>
  </si>
  <si>
    <t>99 0 00 40240</t>
  </si>
  <si>
    <t>99 0 00 12920</t>
  </si>
  <si>
    <t>99 0 00 12910</t>
  </si>
  <si>
    <t>Непрограммные расходы. Глава администрации Корякского сельского поселения и его заместители</t>
  </si>
  <si>
    <t>99 0 00 12710</t>
  </si>
  <si>
    <t>99 0 00 12740</t>
  </si>
  <si>
    <t>99 0 00 12750</t>
  </si>
  <si>
    <t>Прочие межбюджетные трансферты, передаваемые бюджетам поселений (на повышение оплаты труда работников социальной сферы)</t>
  </si>
  <si>
    <t>2 02 15001 10 0000 151</t>
  </si>
  <si>
    <t>2 02 15002 10 0000 151</t>
  </si>
  <si>
    <t>2 02 29999 10 0000 151</t>
  </si>
  <si>
    <t>2 02 35118 10 0000 151</t>
  </si>
  <si>
    <t>2 02 30024 10 0000 151</t>
  </si>
  <si>
    <t>2 02 39999 10 0000 151</t>
  </si>
  <si>
    <t>2 02 40014 10 0000 151</t>
  </si>
  <si>
    <t>2 02 49999 10 0000 151</t>
  </si>
  <si>
    <t>2 02 90024 10 0000 151</t>
  </si>
  <si>
    <t>2 02 20077 10 0000 151</t>
  </si>
  <si>
    <t>2 02 19999 10 0000 151</t>
  </si>
  <si>
    <t>2 02 20051 10 0000 151</t>
  </si>
  <si>
    <t>Муниципальная программа "Энергоэффективность, развитие энергетики и коммунального хозяйства, обеспечение жителей населенных пунктов Корякского сельского поселения коммунальными услугами и услугами по благоустройству территорий на 2016 год".</t>
  </si>
  <si>
    <t>05 3 00 00000</t>
  </si>
  <si>
    <t>Софинансирование расходов Муниципальной программы"Энергоэффективность, развитие энергетики и коммунального хозяйства, обеспечение жителей населенных пунктов Камчатского края коммунальными услугами и услугами по благоустройству территорий на 2014-2018 годы. Подпрограмма "Благоустройство территорий муниципальных образований в Камчатском крае". Основное мероприятие "Капитальный ремонт и ремонт автомобильных дорог общего пользования населенных пунктов Камчатского края (в том числе элементов улично-дорожной сети, включая тротуары и парковки), дворовых территорий многоквартирных домов и проездов к ним". Субсидии местным бюджетам на реализацию мероприятий соответствующей подпрограммы соответствующей государственной программы Камчатского края (за исключением инвестиционных мероприятий и субсидий, которым присвоены отдельные коды).</t>
  </si>
  <si>
    <t>05 3 01 S9990</t>
  </si>
  <si>
    <t>Субсидия на реализацию муниципальной программы"Энергоэффективность, развитие энергетики и коммунального хозяйства, обеспечение жителей населенных пунктов Камчатского края коммунальными услугами и услугами по благоустройству территорий на 2014-2018 годы. Подпрограмма "Благоустройство территорий муниципальных образований в Камчатском крае". Основное мероприятие "Капитальный ремонт и ремонт автомобильных дорог общего пользования населенных пунктов Камчатского края (в том числе элементов улично-дорожной сети, включая тротуары и парковки), дворовых территорий многоквартирных домов и проездов к ним". Субсидии местным бюджетам на реализацию мероприятий соответствующей подпрограммы соответствующей государственной программы Камчатского края (за исключением инвестиционных мероприятий и субсидий, которым присвоены отдельные коды).</t>
  </si>
  <si>
    <t>05 3 01 40060</t>
  </si>
  <si>
    <t>05 0 00 00000</t>
  </si>
  <si>
    <t>05 3 07 40060</t>
  </si>
  <si>
    <t>Софинансирование расходов Муниципальной программы "Энергоэффективность, развитие энергетики и коммунального хозяйства, обеспечение жителей населенных пунктов Корякского сельского поселения коммунальными услугами и услугами по благоустройству территорий на 2016 год". Подпрограмма "Энергосбережение и повышение энергетической эффективности в Корякском сельском поселении" , "Развитие коммунального хозяйства, транспорта, улично-дорожной сети в Корякском сельском поселении на 2016 год"(за исключением инвестиционных мероприятий).</t>
  </si>
  <si>
    <t>05 3 07 S9990</t>
  </si>
  <si>
    <t>05 1 04 40060</t>
  </si>
  <si>
    <t>Субсидия на реализация Муниципальной программы "Энергоэффективность, развитие энергетики и коммунального хозяйства, обеспечение жителей населенных пунктов Корякского сельского поселения коммунальными услугами и услугами по благоустройству территорий на 2015 год". Подпрограмма "Энергосбережение и повышение энергетической эффективности в Корякском сельском поселении" , "Развитие коммунального хозяйства, транспорта, улично-дорожной сети в Корякском сельском поселении на 2016 год"(за исключением инвестиционных мероприятий).</t>
  </si>
  <si>
    <t>Софинансирование на реализацию мероприятий Муниципальной программы "Энергоэффективность, развитие энергетики и коммунального хозяйства, обеспечение жителей населенных пунктов Корякского сельского поселения коммунальными услугами и услугами по благоустройству территорий на 2015 год". Подпрограмма "Энергосбережение и повышение энергетической эффективности в Корякского сельского поселения" , "Установка приборов учета на отпуск коммунальных ресурсов в многоквартирных домах в Корякском сельском поселении на 2016 год"(за исключением инвестиционных мероприятий).</t>
  </si>
  <si>
    <t>99 0 00 S9990</t>
  </si>
  <si>
    <t>Муниципальная программа "Энергоэффективность, развитие энергетики и коммунального хозяйства, обеспечение жителей населенных пунктов Корякского сельского поселения коммунальными услугами и услугами по благоустройству территорий на 2017 год".</t>
  </si>
  <si>
    <t>Охрана окружающей среды</t>
  </si>
  <si>
    <t>0</t>
  </si>
  <si>
    <t>Отдел по финансовым, социальным и организационно-правовым вопросам Администрации Корякского сельского поселения - муниципальное казенное учреждение</t>
  </si>
  <si>
    <t>99 0 00 11010</t>
  </si>
  <si>
    <t>2 02 30022 10 0000 151</t>
  </si>
  <si>
    <t>2 02 49990 10 0000 151</t>
  </si>
  <si>
    <t>2 02 1000 00 0000 151</t>
  </si>
  <si>
    <t>2 02 40000 00 0000 151</t>
  </si>
  <si>
    <t>99 0 00 40130</t>
  </si>
  <si>
    <t>Субсидия на выполнение государственных полномочий Камчатского края по вопросам установления нормативов накопления твердых коммунальных отходов</t>
  </si>
  <si>
    <t>2 02 39990 10 0000 151</t>
  </si>
  <si>
    <t>к Решению от "__" декабря 2017 № __</t>
  </si>
  <si>
    <t>«О бюджете Корякского сельского поселения на 2018 год»</t>
  </si>
  <si>
    <t>Корякского сельского поселения в 2018 году и перечень администрируемых ими доходов</t>
  </si>
  <si>
    <t>Приложение № 1</t>
  </si>
  <si>
    <t>к Решению "О внесении изменений в Решение от 21.12.2016 № 71</t>
  </si>
  <si>
    <t>"О бюджете Корякского сельского поселения на 2017 год"</t>
  </si>
  <si>
    <t>от __________________ № _____</t>
  </si>
  <si>
    <t>Управление Федерального казначейства по Камчатскому краю</t>
  </si>
  <si>
    <t>1 03 02230 01 0000 110</t>
  </si>
  <si>
    <t>1 03 02240 01 0000 110</t>
  </si>
  <si>
    <t>1 03 02250 01 0000 110</t>
  </si>
  <si>
    <t>1 03 02260 01 0000 110</t>
  </si>
  <si>
    <t>1 14 02050 10 0000 410</t>
  </si>
  <si>
    <t>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</si>
  <si>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1 14 02050 10 0000 440</t>
  </si>
  <si>
    <t>Доходы от реализации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</si>
  <si>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2 07 05030 10 0000 180</t>
  </si>
  <si>
    <t>2 19 60010 10 0000 151</t>
  </si>
  <si>
    <t>к Решению от "___" декабря 2017 № ___</t>
  </si>
  <si>
    <t>Корякского сельского поселения на 2018 год и источники финансирования дефицита,</t>
  </si>
  <si>
    <t>к Решению от "__" декабря 2017 № ___</t>
  </si>
  <si>
    <t>Источники финансирования дефицита бюджета Корякского сельского поселения на 2018 год</t>
  </si>
  <si>
    <t>Доходы  бюджета Корякского сельского поселения на 2018 год</t>
  </si>
  <si>
    <t>2 02 20000 00 0000  000</t>
  </si>
  <si>
    <t>2 02 30000 00 0000 151</t>
  </si>
  <si>
    <t>1 16 00000 00 0000 000</t>
  </si>
  <si>
    <t>ШТРАФЫ, САНКЦИИ, ВОЗМЕЩЕНИЕ УЩЕРБА</t>
  </si>
  <si>
    <t>1 16 30000 00 0000 140</t>
  </si>
  <si>
    <t>Денежные взыскания (штрафы) за нарушение законодательства о налогах и сборах</t>
  </si>
  <si>
    <t xml:space="preserve"> 1 16 300150 10000 140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</si>
  <si>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сельских поселений (федеральные государственные органы, Банк России, органы управления государственными внебюджетными фондами Российской Федерации)</t>
  </si>
  <si>
    <t>Субсидия бюджетам сельских поселений на реализацию мероприятий соответствующей подпрограммы соответствующей государственной программы Камчатского края "Охрана окружающей среды, воспроизводство и использование природных ресурсов в Камчатском крае" Подпрограмма "Обращение с отходами производства и птребления в Камчатском крае" Основное мероприятие "Разработка и реализация мер,направленных на сножение негативного воздействия на окружающую среду". (за исключением субсидий на софинансирование капитальных вложений в объекты муниципальной собственности)</t>
  </si>
  <si>
    <t>Субсидия бюджетам сельских поселений на реализацию мероприятий соответствующей подпрограммы соответствующей государственной программы Камчатского края. Государственная программа Камчатского края "Энергоэффективность, развитие энергетики и коммунального хозяйства, обеспечение жителей населенных пунктов Камчатского края коммунальными услугами и услугами по благоустройству территорий". Подпрограмма "Чистая вода в Камчатском крае". Основное мероприятие "Проведение технических мероприятий, направленных на решение вопросов по улучшению работы систем водоснабжения и водоотведения". Субсидии местным бюджетам на реализацию мероприятий соответствующей подпрограммы соответствующей государственной программы Камчатского края (за исключением инвестиционных мероприятий и субсидий, которым присвоены отдельные коды).</t>
  </si>
  <si>
    <t>Прочие межбюджетные трансферты, передаваемые бюджетам сельских поселений (на финансовое обеспечение полномочий, переданных Елизовским муниципальным районом на утверждение гереральных планов поселения, правил землепользования и застройки, утвержденные подготовленной на основании генеральных планов поселения документации по планировке территории, выдача разрешений на строительство)</t>
  </si>
  <si>
    <t>Прочие межбюджетные трансферты, передаваемые бюджетам сельских поселений (на повышение оплаты труда работникам муниципальных учреждений культуры)</t>
  </si>
  <si>
    <t>Субсидия месным бюджетам на реализацию мероприятий соответствующей подпрограммы соответствующей госсударственной программы Камчатского края. " Государственная программа Камчатского "Обеспечение доступным и комфортным жильем жителей Камчатского края" Подпрограмма "Переселение граждан из аварийных жилых домов и непригодных для проживания жилых помещений" Основные мероприятия " Переселение граждан из аварийных жилых домов и не пригодных для прожвания жилых помещений в соответствии с жилищным законодательством"  (за исключением мероприятий Инвестиционной программы Камчатского края и субсидий, которым присвоены отдельные коды).</t>
  </si>
  <si>
    <t>Субсидия месным бюджетам на реализацию мероприятий соответствующей подпрограммы соответствующей госсударственной программы Камчатского края. "  Государственная программа Камчатского края "Энергоэффективность, развитие энергетики и коммунального хозяйства, обеспечение жителей населенных пунктов Камчатского края коммунальными услугами и услугами по благоустройству территорий". Подпрограмма "Энергосбережение и повышение энергетической эффективности в Камчатском крае". Основное мероприятие "Проведение мероприятий, направленных на ремонт ветхих и аварийных сетей" (за исключением мероприятий Инвестиционной программы Камчатского края и субсидий, которым присвоены отдельные коды).</t>
  </si>
  <si>
    <t xml:space="preserve">Субсидия месным бюджетам на реализацию мероприятий Инвестиционной программы Камчатского края" Государственная программа Камчатского "Обеспечение доступным и комфортным жильем жителей Камчатского края" Подпрограмма "Переселение граждан из аварийных жилых домов и непригодных для проживания жилых помещений" Основные мероприятия " Переселение граждан из аварийных жилых домов и не пригодных для прожвания жилых помещений в соответствии с жилищным законодательством" </t>
  </si>
  <si>
    <t>Субвенции бюджетам сельских поселений на осуществление полномоий по первичному воинскому учета на территориях, где отсутствуют военные комиссариаты</t>
  </si>
  <si>
    <t>Субвенции бюджетам сельских поселений на выполнение государственных полномочий Камчатского края по вопросам предоставления гражданам субсидий на оплату жилого помещения и коммунальных услуг</t>
  </si>
  <si>
    <t>Субвенции бюджетам сельских поселений на выполнение государтвенных полномочий Камчатского края по созданию административных комиссий в целях привлечения к административной ответственности, предусмотренной законом Камчатского края</t>
  </si>
  <si>
    <t>Иные межбюджетные трансферты, передаваемые бюджетам сельских поселений (на стимулирование достижения наилучших показателей деятельности)</t>
  </si>
  <si>
    <t>Иные межбюджетные трансферты, передаваемые бюджетам поселений (на софинансирование расходов по оплате коммунальных услуг )</t>
  </si>
  <si>
    <t>Иные межбюджетные трансферты, передаваемые бюджетам поселений ( ремонт здания, помещений дома культуры МКУК "Сельский дом культуры с.Коряки")</t>
  </si>
  <si>
    <t>Иные межбюджетные трансферты, передаваемые бюджетам поселений (на софинансирование расходов по оплате труда учреждениям культуры )</t>
  </si>
  <si>
    <t>Иные межбюджетные трансферты, передаваемые бюджетам сельских поселений (на софинансирование расходов по оплате труда работников учреждений, финансируемых из бюджета поселения)</t>
  </si>
  <si>
    <t>Иные межбюджетные трансферты, передаваемые бюджетам поселений (софинансирование выполнения расходных обязательств поселения)</t>
  </si>
  <si>
    <t>Непрограммные расходы. Расходы по обслуживанию и содержанию объектов имущества, составляющих казну муниципального образования</t>
  </si>
  <si>
    <t>99 0 00 12110</t>
  </si>
  <si>
    <t>Непрограммные расходы. Оценка недвижимости, признание прав и регулирование отношений по муниципальной собственности</t>
  </si>
  <si>
    <t>99 0 00 12120</t>
  </si>
  <si>
    <t>Муниципальная программа "Стимулирование развития жилищного страительства"</t>
  </si>
  <si>
    <t>10 0 00 00000</t>
  </si>
  <si>
    <t>Подпрограмма "Стимулирование развития жилищного строительства"</t>
  </si>
  <si>
    <t>10 1 00 00000</t>
  </si>
  <si>
    <t>Субсидия местным бюджетам на реализацию мероприятий Муниципальной программы "Стимулирование развития жилищного строительства в Корякском сельском поселении на 2017 год" ,  Основные мероприятия " Внесение изменений в схему территориального планирования Камчатского края и документы территориального планирования и градостроительного зонирования в Корякском сельском поселении на 2017 год"(за исключением инвестиционных мероприятий).</t>
  </si>
  <si>
    <t>10 1 02 40060</t>
  </si>
  <si>
    <t>Софинансирование расходов Муниципальной программы "Стимулирование развития жилищного строительства в Корякском сельском поселении" , "Внесение изменений в схему территориального планирования Камчатского края и документы территориального планирования и градостроительного зонирования в Корякском сельском поселении на 2017 год"(за исключением инвестиционных мероприятий).</t>
  </si>
  <si>
    <t>10 1 02 S9990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</si>
  <si>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</si>
  <si>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</si>
  <si>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"Профилактика терроризма и экстремизма, а также минимизации и (или) ликвидации последствий проявлений терроризма и экстремизма "</t>
  </si>
  <si>
    <t>01 0 00 12510</t>
  </si>
  <si>
    <t>Подпрограмма "Профилактика терроризма и экстремизма, а также минимизации и (или) ликвидации последствий проявлений терроризма и экстремизма"</t>
  </si>
  <si>
    <t>01 1 00 12520</t>
  </si>
  <si>
    <t>99 0 00 0000</t>
  </si>
  <si>
    <t>Непрограммные расходы. Работы по формированию земельных участков (кадастровые работы)</t>
  </si>
  <si>
    <t>99 0 00 12310</t>
  </si>
  <si>
    <t>Непрограммные расходы. Инженерно-геологические работы, инженерно-геодезические работы</t>
  </si>
  <si>
    <t>99 0 00 12530</t>
  </si>
  <si>
    <t>11 0 00 00000</t>
  </si>
  <si>
    <t>11 1 03 40060</t>
  </si>
  <si>
    <t>11 1 03 S9990</t>
  </si>
  <si>
    <t>Субсидия на реализацию Муниципальной программы   "Развитие коммунального хозяйства, транспорта, улично-дорожной сети  в Корякском сельском поселении на 2017год.  Подпрограмма "Чистая вода в Корякском сельском поселении на 2017 год. "Основные мероприятия "Приобритение и установка погружных насосов на водонапорные башни с.Коряки и п.Зеленый", "Приобритение и установка станций управления и защиты погружными насосами." (за исключением инвестиционных мероприятий).</t>
  </si>
  <si>
    <t>11 2 01 40060</t>
  </si>
  <si>
    <t>Софинансирование на реализацию Муниципальной программы   "Развитие коммунального хозяйства, транспорта, улично-дорожной сети  в Корякском сельском поселении на 2017год.  Подпрограмма "Чистая вода в Корякском сельском поселении на 2017 год. " "Основные мероприятия "Приобритение и установка погружных насосов на водонапорные башни с.Коряки и п.Зеленый", "Приобритение и установка станций управления и защиты погружными насосами.".(за исключением инвестиционных мероприятий).</t>
  </si>
  <si>
    <t>11 2 01 S9990</t>
  </si>
  <si>
    <t xml:space="preserve"> </t>
  </si>
  <si>
    <t>Другие вопросы в области охраны окружающей среды</t>
  </si>
  <si>
    <t>0605</t>
  </si>
  <si>
    <t xml:space="preserve">Муниципальная программа "Улучшение санитарно-экологического состояния территории Корякского сельского поселения в 2017 году". </t>
  </si>
  <si>
    <t>15 0 00 00000</t>
  </si>
  <si>
    <t>Подпрограмма "Улучшение экологической ситуации в Корякском сельском поселении. Достижение экологической безопасности населения за счет уменьшения негативного влияния на окружающую среду твердых бытовых отходов путем ликвидации несанкционированных свалок"</t>
  </si>
  <si>
    <t>15 4 05 00000</t>
  </si>
  <si>
    <t xml:space="preserve">Субсидия на реалицацию мероприятий Муниципальной программы "Улучшение санитарно-экологического состояния территории Корякского сельского поселения в 2017 году". Основное мероприятие "Ликвидация несанкционированных свалок на территории Корякского сельского поселения в 2017 году" </t>
  </si>
  <si>
    <t>15 4 05 40060</t>
  </si>
  <si>
    <t xml:space="preserve">Софинансирование на реалицацию мероприятий Муниципальной программы "Улучшение санитарно-экологического состояния территории Корякского сельского поселения в 2017 году". Основное мероприятие "Ликвидация несанкционированныхсвалок на территории Корякского сельского поселения в 2017 году" </t>
  </si>
  <si>
    <t>15 4 05 S9990</t>
  </si>
  <si>
    <t>Кредиторская задолженность прошлых лет</t>
  </si>
  <si>
    <t>Ведомственная структура расходов на 2018 год</t>
  </si>
  <si>
    <t>Муниципальная программа "Энергоэффективность, развитие энергетики и коммунального хозяйства, обеспечение жителей населенных пунктов Корякского сельского поселения коммунальными услугами и услугами по благоустройству территорий на 2018 год".</t>
  </si>
  <si>
    <t>Субсидия на  реализацию мероприятий Муниципальная программа "Энергоэффективность, развитие энергетики и коммунального хозяйства, обеспечение жителей населенных пунктов Корякского сельского поселения коммунальными услугами и услугами по благоустройству территорий на 2018год". Подпрограмма "Энергосбережение и повышение энергетической эффективности в Корякском сельском поселении" , "Развитие коммунального хозяйства, транспорта, улично-дорожной сети в Корякском сельском поселении на 2018 год"(за исключением инвестиционных мероприятий).</t>
  </si>
  <si>
    <t>Муниципальная программа "Энергоэффективность, развитие энергетики и коммунального хозяйства в Корякском сельском поселении на 2018 год"</t>
  </si>
  <si>
    <t>Субсидия на реализацию Муниципальной программы   "Энергоэффективность, развитие энергетики и коммунального хозяйства в Корякском сельском поселении на 2018 год " Подпрограмма "Ремонт ветхих и аварийных сетей, реконструкция коммунальной инфраструктуры в Корякском сельском поселении на 2018 год". Основное мероприятие "Замена участка теплотрассы". (за исключением инвестиционных мероприятий).</t>
  </si>
  <si>
    <t>Софинансирование  на реализацию Муниципальной программы   "Энергоэффективность, развитие энергетики и коммунального хозяйства в Корякском сельском поселении на 2018 год " Подпрограмма "Ремонт ветхих и аварийных сетей, реконструкция коммунальной инфраструктуры в Корякском сельском поселении на 2018 год". Основное мероприятие "Замена участка теплотрассы". (за исключением инвестиционных мероприятий)..</t>
  </si>
  <si>
    <t>Муниципальная программа "Переселение граждан из аварийных жилых домов и не пригодных для проживания жилых помещений в Корякском сельском поселении на 2018-2020 годы".</t>
  </si>
  <si>
    <t>10 5 01 40060</t>
  </si>
  <si>
    <t>10 5 01 S9990</t>
  </si>
  <si>
    <t>Субсидия на реализацию  Муниципальной программы "Переселение граждан из аварийных жилых домов и не пригодных для проживания жилых помещений в Корякском сельском поселении на 2018-2020 годы". Подпрограмма "Переселение граждан из аварийных жилых домов и непригодных для проживания жилых помещений в Корякском сельском поселении в 2018 году" Основное мероприятие "Выкуп жылых помещений у собственников непригодных для проживания жилых помещений"</t>
  </si>
  <si>
    <t>Софинансирование на реалицацию мероприятий Муниципальной программы "Переселение граждан из аварийных жилых домов и не пригодных для проживания жилых помещений в Корякском сельском поселении на 2018-2020 годы". Подпрограмма "Переселение граждан из аварийных жилых домов и непригодных для проживания жилых помещений в Корякском сельском поселении в 2018 году" Основное мероприятие "Выкуп жылых помещений у собственников непригодных для проживания жилых помещений"</t>
  </si>
  <si>
    <t>Софинансирование на реалицацию мероприятий Муниципальной программы "Переселение граждан из аварийных жилых домов и не пригодных для проживания жилых помещений в Корякском сельском поселении на 2018-2020 годы". Подпрограмма "Переселение граждан из аварийных жилых домов и непригодных для проживания жилых помещений в Корякском сельском поселении в 2018 году" Основное мероприятие "Приобретение жилых помещений для нанимателей жилья по договору социального найма"</t>
  </si>
  <si>
    <t>Субсидия на реализацию  Муниципальной программы "Переселение граждан из аварийных жилых домов и не пригодных для проживания жилых помещений в Корякском сельском поселении на 2018-2020 годы". Подпрограмма "Переселение граждан из аварийных жилых домов и непригодных для проживания жилых помещений в Корякском сельском поселении в 2018 году" Основное мероприятие "Приобретение жилых помещений для нанимателей жилья по договору социального найма"</t>
  </si>
  <si>
    <t>10 5 01 40070</t>
  </si>
  <si>
    <t>в том числе субвенции на выполнение государственных полномочий Камчатского края по вопросам предоставления гражданам субсидий на оплату жилых помещений и коммунальных услуг</t>
  </si>
  <si>
    <t>к Решению от "__" декабря 2017 №  __</t>
  </si>
  <si>
    <t xml:space="preserve">Распределение
бюджетных ассигнований по разделам, подразделам, целевым статьям (муниципальным программам и непрограммным направлениям деятельности), группам видов расходов классификации расходов бюджетов на 2018 год
</t>
  </si>
  <si>
    <t>07</t>
  </si>
  <si>
    <t>00</t>
  </si>
  <si>
    <t>09</t>
  </si>
  <si>
    <t>12</t>
  </si>
  <si>
    <t>Приложение № 5</t>
  </si>
  <si>
    <t>к Решению "О внесении изменений в Решение от 21.12.2016 № 105</t>
  </si>
  <si>
    <t>Приложение № 7</t>
  </si>
  <si>
    <t>Целевая статья расходов</t>
  </si>
  <si>
    <t xml:space="preserve">Наименование </t>
  </si>
  <si>
    <t xml:space="preserve">Наименование главного распорядителя средств, получателя средств, </t>
  </si>
  <si>
    <t>Код главного распорядителя средств</t>
  </si>
  <si>
    <t>Раздел, подраздел</t>
  </si>
  <si>
    <t>Вид расходов</t>
  </si>
  <si>
    <t>Отдел по финансовым, социальным и организационно-правовым вопросам</t>
  </si>
  <si>
    <t>11 1 03 40060 11 1 03 S9990</t>
  </si>
  <si>
    <t>05 1 04 40060 05 1 04 S9990</t>
  </si>
  <si>
    <t>Муниципальная программа "Энергоэффективность, развитие энергетики и коммунального хозяйства, обеспечение жителей населенных пунктов Корякского сельского поселения коммунальными услугами и услугами по благоустройству территорий на 2016 год ".  Подпрограмма "Энергосбережение и повышение энергетической эффективности в Корякском сельском поселении на 2016 год". Основное мероприятие "Мероприятия, направленные  на проведение работ по изготовлению технических планов и постановке на кадастровый учет объектов топливно-энергетического и жилищно-коммунального комплексов".(за исключением инвестиционных мероприятий).</t>
  </si>
  <si>
    <t>05 1 08 40060 05 1 08 S9990</t>
  </si>
  <si>
    <t xml:space="preserve">Муниципальная программа "Энергоэффективность, развитие энергетики и коммунального хозяйства, обеспечение жителей населенных пунктов Корякского сельского поселения коммунальными услугами и услугами по благоустройству территорий на 2016 год".Подпрограмма "Энергосбережение и повышение энергетической эффективности в Корякском сельском поселении на 2016 год". Основное мероприятие "Проведение  мероприятий по установке коллективных (общедомовых) приборов учета  в многоквартирных домах в Корякском сельском поселении, индивидуальных приборов учета на объектах муниципального жилищного фонда и в жилых помещениях, находящихся в собственности граждан, признанных в установленном порядке малоимущими, узлов учета коммунальных ресурсов  на источниках тепло-, водоснабжения". </t>
  </si>
  <si>
    <t xml:space="preserve">11 2 01 40060 11 2 01 S9990 </t>
  </si>
  <si>
    <t>Муниципальная программа  "Развитие коммунального хозяйства, транспорта, улично-дорожной сети  в Корякском сельском поселении на 2017год.  Подпрограмма "Чистая вода в Корякском сельском поселении на 2017 год. " "Основные мероприятия "Приобритение и установка погружных насосов на водонапорные башни с.Коряки и п.Зеленый", "Приобритение и установка станций управления и защиты погружными насосами.".(за исключением инвестиционных мероприятий).</t>
  </si>
  <si>
    <t>Итого по программам</t>
  </si>
  <si>
    <t>к Решению от "  " декабря 2017 № ___</t>
  </si>
  <si>
    <t>"О бюджете Корякского сельского поселения на 2018 год"</t>
  </si>
  <si>
    <t>Перечень  целевых программ на 2018 год</t>
  </si>
  <si>
    <t>10 5 01 40060 10 5 01 S9990</t>
  </si>
  <si>
    <t>10 5 01 40070 10 5 01 S9990</t>
  </si>
  <si>
    <t>Муниципальная программа "Переселение граждан из аварийных жилых домов и не пригодных для проживания жилых помещений в Корякском сельском поселении на 2018-2020 годы". Подпрограмма "Переселение граждан из аварийных жилых домов и непригодных для проживания жилых помещений в Корякском сельском поселении в 2018 году" Основное мероприятие "Приобретение жилых помещений для нанимателей жилья по договору социального найма"</t>
  </si>
  <si>
    <t>Муниципальная программа  "Энергоэффективность, развитие энергетики и коммунального хозяйства в Корякском сельском поселении на 2018 год " Подпрограмма "Ремонт ветхих и аварийных сетей, реконструкция коммунальной инфраструктуры в Корякском сельском поселении на 2018 год". Основное мероприятие "Замена участка теплотрассы". (за исключением инвестиционных мероприятий).</t>
  </si>
  <si>
    <t>Муниципальная программа "Переселение граждан из аварийных жилых домов и не пригодных для проживания жилых помещений в Корякском сельском поселении на 2018-2020 годы". Подпрограмма "Переселение граждан из аварийных жилых домов и непригодных для проживания жилых помещений в Корякском сельском поселении в 2018 году" Основное мероприятие "Выкуп жилых помещений у собственников непригодных для проживания жилых помещений"</t>
  </si>
  <si>
    <t>1 16 33050 10 0000 140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</si>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</sst>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0000;[Red]\-#,##0.00000;0.00000"/>
    <numFmt numFmtId="166" formatCode="#,##0.00_р_."/>
  </numFmts>
  <fonts count="3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b/>
      <sz val="18"/>
      <name val="Times New Roman"/>
      <family val="1"/>
      <charset val="204"/>
    </font>
    <font>
      <sz val="10"/>
      <name val="Arial Cyr"/>
      <charset val="204"/>
    </font>
    <font>
      <sz val="18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0"/>
      <color indexed="63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1" fillId="0" borderId="0"/>
    <xf numFmtId="0" fontId="11" fillId="0" borderId="0"/>
  </cellStyleXfs>
  <cellXfs count="239">
    <xf numFmtId="0" fontId="0" fillId="0" borderId="0" xfId="0"/>
    <xf numFmtId="0" fontId="3" fillId="0" borderId="0" xfId="0" applyFont="1"/>
    <xf numFmtId="1" fontId="3" fillId="0" borderId="0" xfId="0" applyNumberFormat="1" applyFont="1" applyAlignment="1">
      <alignment horizontal="right"/>
    </xf>
    <xf numFmtId="0" fontId="7" fillId="0" borderId="0" xfId="0" applyNumberFormat="1" applyFont="1" applyFill="1" applyBorder="1" applyAlignment="1" applyProtection="1">
      <alignment horizontal="center" vertical="top" wrapText="1"/>
    </xf>
    <xf numFmtId="1" fontId="3" fillId="0" borderId="0" xfId="0" applyNumberFormat="1" applyFont="1" applyFill="1" applyBorder="1" applyAlignment="1" applyProtection="1">
      <alignment horizontal="right" vertical="top" wrapText="1"/>
    </xf>
    <xf numFmtId="0" fontId="7" fillId="0" borderId="1" xfId="0" applyFont="1" applyBorder="1" applyAlignment="1">
      <alignment horizontal="center" vertical="top" wrapText="1"/>
    </xf>
    <xf numFmtId="0" fontId="9" fillId="0" borderId="0" xfId="0" applyFont="1"/>
    <xf numFmtId="0" fontId="8" fillId="0" borderId="0" xfId="0" applyFont="1"/>
    <xf numFmtId="0" fontId="11" fillId="0" borderId="0" xfId="0" applyFont="1" applyAlignment="1">
      <alignment horizontal="right" wrapText="1"/>
    </xf>
    <xf numFmtId="0" fontId="11" fillId="0" borderId="0" xfId="0" applyFont="1"/>
    <xf numFmtId="0" fontId="5" fillId="0" borderId="0" xfId="0" applyFont="1"/>
    <xf numFmtId="0" fontId="5" fillId="0" borderId="0" xfId="0" applyFont="1" applyAlignment="1">
      <alignment horizontal="right"/>
    </xf>
    <xf numFmtId="0" fontId="13" fillId="0" borderId="0" xfId="0" applyFont="1" applyAlignment="1">
      <alignment horizontal="right"/>
    </xf>
    <xf numFmtId="0" fontId="7" fillId="0" borderId="0" xfId="0" applyFont="1" applyFill="1" applyBorder="1" applyAlignment="1">
      <alignment horizontal="center"/>
    </xf>
    <xf numFmtId="49" fontId="15" fillId="0" borderId="1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7" fillId="0" borderId="1" xfId="2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1" xfId="2" applyFont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top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1" fontId="15" fillId="0" borderId="1" xfId="0" applyNumberFormat="1" applyFont="1" applyBorder="1" applyAlignment="1">
      <alignment horizontal="right" vertical="center" wrapText="1"/>
    </xf>
    <xf numFmtId="0" fontId="7" fillId="0" borderId="0" xfId="0" applyFont="1" applyAlignment="1">
      <alignment horizontal="right"/>
    </xf>
    <xf numFmtId="0" fontId="5" fillId="0" borderId="0" xfId="0" applyFont="1" applyAlignment="1">
      <alignment horizontal="right" wrapText="1"/>
    </xf>
    <xf numFmtId="0" fontId="16" fillId="0" borderId="0" xfId="0" applyFont="1"/>
    <xf numFmtId="0" fontId="1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horizontal="justify" vertical="top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center" vertical="top"/>
    </xf>
    <xf numFmtId="49" fontId="5" fillId="2" borderId="1" xfId="0" applyNumberFormat="1" applyFont="1" applyFill="1" applyBorder="1" applyAlignment="1">
      <alignment horizontal="justify" vertical="top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justify" vertical="top"/>
    </xf>
    <xf numFmtId="0" fontId="5" fillId="0" borderId="1" xfId="0" applyFont="1" applyBorder="1" applyAlignment="1">
      <alignment horizontal="left" vertical="justify" wrapText="1"/>
    </xf>
    <xf numFmtId="0" fontId="5" fillId="0" borderId="1" xfId="0" applyFont="1" applyBorder="1" applyAlignment="1">
      <alignment vertical="justify" wrapText="1"/>
    </xf>
    <xf numFmtId="0" fontId="0" fillId="0" borderId="0" xfId="0" applyFont="1"/>
    <xf numFmtId="0" fontId="17" fillId="0" borderId="0" xfId="0" applyFont="1"/>
    <xf numFmtId="0" fontId="8" fillId="0" borderId="0" xfId="0" applyFont="1" applyAlignment="1">
      <alignment horizontal="right" wrapText="1"/>
    </xf>
    <xf numFmtId="1" fontId="13" fillId="0" borderId="0" xfId="0" applyNumberFormat="1" applyFont="1" applyAlignment="1">
      <alignment horizontal="right"/>
    </xf>
    <xf numFmtId="1" fontId="13" fillId="0" borderId="0" xfId="0" applyNumberFormat="1" applyFont="1"/>
    <xf numFmtId="1" fontId="5" fillId="0" borderId="1" xfId="0" applyNumberFormat="1" applyFont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vertical="center" wrapText="1"/>
    </xf>
    <xf numFmtId="4" fontId="15" fillId="0" borderId="1" xfId="0" applyNumberFormat="1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4" fontId="5" fillId="0" borderId="1" xfId="0" applyNumberFormat="1" applyFont="1" applyFill="1" applyBorder="1" applyAlignment="1">
      <alignment horizontal="right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vertical="center" wrapText="1"/>
    </xf>
    <xf numFmtId="0" fontId="5" fillId="0" borderId="1" xfId="0" applyFont="1" applyBorder="1" applyAlignment="1">
      <alignment horizontal="justify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49" fontId="1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NumberFormat="1" applyFont="1" applyFill="1" applyBorder="1" applyAlignment="1">
      <alignment vertical="center" wrapText="1"/>
    </xf>
    <xf numFmtId="0" fontId="15" fillId="0" borderId="1" xfId="0" applyFont="1" applyBorder="1" applyAlignment="1">
      <alignment horizontal="justify" vertical="top" wrapText="1"/>
    </xf>
    <xf numFmtId="0" fontId="18" fillId="0" borderId="1" xfId="0" applyFont="1" applyBorder="1" applyAlignment="1">
      <alignment vertical="center" wrapText="1"/>
    </xf>
    <xf numFmtId="4" fontId="15" fillId="2" borderId="1" xfId="0" applyNumberFormat="1" applyFont="1" applyFill="1" applyBorder="1" applyAlignment="1">
      <alignment horizontal="right" vertical="center"/>
    </xf>
    <xf numFmtId="0" fontId="15" fillId="2" borderId="1" xfId="0" applyFont="1" applyFill="1" applyBorder="1" applyAlignment="1">
      <alignment horizontal="center" vertical="center" wrapText="1"/>
    </xf>
    <xf numFmtId="4" fontId="15" fillId="2" borderId="1" xfId="0" applyNumberFormat="1" applyFont="1" applyFill="1" applyBorder="1" applyAlignment="1">
      <alignment horizontal="right" vertical="center" wrapText="1"/>
    </xf>
    <xf numFmtId="4" fontId="5" fillId="2" borderId="1" xfId="1" applyNumberFormat="1" applyFont="1" applyFill="1" applyBorder="1" applyAlignment="1">
      <alignment horizontal="right" vertical="center"/>
    </xf>
    <xf numFmtId="4" fontId="5" fillId="2" borderId="1" xfId="0" applyNumberFormat="1" applyFont="1" applyFill="1" applyBorder="1" applyAlignment="1">
      <alignment horizontal="right" vertical="center"/>
    </xf>
    <xf numFmtId="0" fontId="5" fillId="0" borderId="1" xfId="0" applyFont="1" applyBorder="1" applyAlignment="1">
      <alignment vertical="center" wrapText="1"/>
    </xf>
    <xf numFmtId="0" fontId="15" fillId="0" borderId="1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justify" vertical="center" wrapText="1"/>
    </xf>
    <xf numFmtId="4" fontId="15" fillId="0" borderId="1" xfId="0" applyNumberFormat="1" applyFont="1" applyBorder="1" applyAlignment="1">
      <alignment vertical="center"/>
    </xf>
    <xf numFmtId="4" fontId="5" fillId="0" borderId="1" xfId="0" applyNumberFormat="1" applyFont="1" applyBorder="1" applyAlignment="1">
      <alignment vertical="center"/>
    </xf>
    <xf numFmtId="0" fontId="4" fillId="0" borderId="0" xfId="0" applyFont="1"/>
    <xf numFmtId="0" fontId="19" fillId="0" borderId="0" xfId="0" applyFont="1"/>
    <xf numFmtId="49" fontId="15" fillId="2" borderId="1" xfId="0" applyNumberFormat="1" applyFont="1" applyFill="1" applyBorder="1" applyAlignment="1">
      <alignment horizontal="justify" wrapText="1"/>
    </xf>
    <xf numFmtId="0" fontId="15" fillId="2" borderId="1" xfId="0" applyFont="1" applyFill="1" applyBorder="1" applyAlignment="1">
      <alignment horizontal="justify" wrapText="1"/>
    </xf>
    <xf numFmtId="0" fontId="5" fillId="2" borderId="1" xfId="0" applyFont="1" applyFill="1" applyBorder="1" applyAlignment="1">
      <alignment horizontal="justify" wrapText="1"/>
    </xf>
    <xf numFmtId="49" fontId="5" fillId="2" borderId="1" xfId="0" applyNumberFormat="1" applyFont="1" applyFill="1" applyBorder="1" applyAlignment="1">
      <alignment horizontal="justify" wrapText="1"/>
    </xf>
    <xf numFmtId="49" fontId="15" fillId="0" borderId="1" xfId="0" applyNumberFormat="1" applyFont="1" applyFill="1" applyBorder="1" applyAlignment="1">
      <alignment horizontal="justify" wrapText="1"/>
    </xf>
    <xf numFmtId="49" fontId="20" fillId="2" borderId="1" xfId="0" applyNumberFormat="1" applyFont="1" applyFill="1" applyBorder="1" applyAlignment="1">
      <alignment horizontal="justify" wrapText="1"/>
    </xf>
    <xf numFmtId="0" fontId="0" fillId="0" borderId="1" xfId="0" applyBorder="1"/>
    <xf numFmtId="49" fontId="15" fillId="0" borderId="1" xfId="0" applyNumberFormat="1" applyFont="1" applyBorder="1" applyAlignment="1">
      <alignment wrapText="1"/>
    </xf>
    <xf numFmtId="0" fontId="15" fillId="0" borderId="1" xfId="0" applyFont="1" applyBorder="1" applyAlignment="1">
      <alignment wrapText="1"/>
    </xf>
    <xf numFmtId="2" fontId="5" fillId="2" borderId="1" xfId="3" applyNumberFormat="1" applyFont="1" applyFill="1" applyBorder="1" applyAlignment="1">
      <alignment horizontal="justify" wrapText="1"/>
    </xf>
    <xf numFmtId="165" fontId="15" fillId="0" borderId="1" xfId="3" applyNumberFormat="1" applyFont="1" applyFill="1" applyBorder="1" applyAlignment="1" applyProtection="1">
      <alignment horizontal="justify" wrapText="1"/>
      <protection hidden="1"/>
    </xf>
    <xf numFmtId="165" fontId="5" fillId="0" borderId="1" xfId="3" applyNumberFormat="1" applyFont="1" applyFill="1" applyBorder="1" applyAlignment="1" applyProtection="1">
      <alignment horizontal="justify" wrapText="1"/>
      <protection hidden="1"/>
    </xf>
    <xf numFmtId="2" fontId="15" fillId="2" borderId="1" xfId="3" applyNumberFormat="1" applyFont="1" applyFill="1" applyBorder="1" applyAlignment="1">
      <alignment horizontal="justify" wrapText="1"/>
    </xf>
    <xf numFmtId="49" fontId="15" fillId="2" borderId="1" xfId="0" applyNumberFormat="1" applyFont="1" applyFill="1" applyBorder="1" applyAlignment="1">
      <alignment horizontal="center" wrapText="1"/>
    </xf>
    <xf numFmtId="166" fontId="15" fillId="2" borderId="1" xfId="0" applyNumberFormat="1" applyFont="1" applyFill="1" applyBorder="1" applyAlignment="1">
      <alignment horizontal="center" wrapText="1"/>
    </xf>
    <xf numFmtId="49" fontId="5" fillId="2" borderId="1" xfId="0" applyNumberFormat="1" applyFont="1" applyFill="1" applyBorder="1" applyAlignment="1">
      <alignment horizontal="center" wrapText="1"/>
    </xf>
    <xf numFmtId="166" fontId="5" fillId="2" borderId="1" xfId="0" applyNumberFormat="1" applyFont="1" applyFill="1" applyBorder="1" applyAlignment="1">
      <alignment horizontal="center" wrapText="1"/>
    </xf>
    <xf numFmtId="49" fontId="15" fillId="0" borderId="1" xfId="0" applyNumberFormat="1" applyFont="1" applyFill="1" applyBorder="1" applyAlignment="1">
      <alignment horizontal="center" wrapText="1"/>
    </xf>
    <xf numFmtId="166" fontId="15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wrapText="1"/>
    </xf>
    <xf numFmtId="166" fontId="5" fillId="0" borderId="1" xfId="0" applyNumberFormat="1" applyFont="1" applyFill="1" applyBorder="1" applyAlignment="1">
      <alignment horizontal="center" wrapText="1"/>
    </xf>
    <xf numFmtId="49" fontId="20" fillId="2" borderId="1" xfId="0" applyNumberFormat="1" applyFont="1" applyFill="1" applyBorder="1" applyAlignment="1">
      <alignment horizontal="center" wrapText="1"/>
    </xf>
    <xf numFmtId="166" fontId="20" fillId="2" borderId="1" xfId="0" applyNumberFormat="1" applyFont="1" applyFill="1" applyBorder="1" applyAlignment="1">
      <alignment horizontal="center" wrapText="1"/>
    </xf>
    <xf numFmtId="49" fontId="20" fillId="0" borderId="1" xfId="0" applyNumberFormat="1" applyFont="1" applyFill="1" applyBorder="1" applyAlignment="1">
      <alignment horizontal="center" wrapText="1"/>
    </xf>
    <xf numFmtId="4" fontId="15" fillId="2" borderId="1" xfId="0" applyNumberFormat="1" applyFont="1" applyFill="1" applyBorder="1" applyAlignment="1">
      <alignment horizontal="center" wrapText="1"/>
    </xf>
    <xf numFmtId="4" fontId="5" fillId="2" borderId="1" xfId="0" applyNumberFormat="1" applyFont="1" applyFill="1" applyBorder="1" applyAlignment="1">
      <alignment horizontal="center" wrapText="1"/>
    </xf>
    <xf numFmtId="0" fontId="10" fillId="2" borderId="0" xfId="0" applyFont="1" applyFill="1" applyAlignment="1">
      <alignment horizontal="justify"/>
    </xf>
    <xf numFmtId="0" fontId="12" fillId="2" borderId="0" xfId="0" applyFont="1" applyFill="1" applyAlignment="1">
      <alignment horizontal="right" wrapText="1"/>
    </xf>
    <xf numFmtId="0" fontId="14" fillId="2" borderId="0" xfId="0" applyFont="1" applyFill="1" applyAlignment="1"/>
    <xf numFmtId="0" fontId="14" fillId="2" borderId="0" xfId="0" applyFont="1" applyFill="1" applyAlignment="1">
      <alignment horizontal="right"/>
    </xf>
    <xf numFmtId="0" fontId="6" fillId="2" borderId="0" xfId="0" applyFont="1" applyFill="1" applyAlignment="1">
      <alignment horizontal="center"/>
    </xf>
    <xf numFmtId="0" fontId="14" fillId="2" borderId="0" xfId="0" applyFont="1" applyFill="1" applyAlignment="1">
      <alignment vertical="center"/>
    </xf>
    <xf numFmtId="0" fontId="6" fillId="2" borderId="0" xfId="0" applyFont="1" applyFill="1" applyAlignment="1">
      <alignment horizontal="center" vertical="center"/>
    </xf>
    <xf numFmtId="0" fontId="15" fillId="2" borderId="0" xfId="0" applyFont="1" applyFill="1" applyAlignment="1">
      <alignment horizontal="justify"/>
    </xf>
    <xf numFmtId="0" fontId="15" fillId="2" borderId="0" xfId="0" applyFont="1" applyFill="1"/>
    <xf numFmtId="166" fontId="15" fillId="2" borderId="1" xfId="0" applyNumberFormat="1" applyFont="1" applyFill="1" applyBorder="1" applyAlignment="1">
      <alignment wrapText="1"/>
    </xf>
    <xf numFmtId="166" fontId="5" fillId="2" borderId="1" xfId="0" applyNumberFormat="1" applyFont="1" applyFill="1" applyBorder="1" applyAlignment="1">
      <alignment wrapText="1"/>
    </xf>
    <xf numFmtId="166" fontId="15" fillId="0" borderId="1" xfId="0" applyNumberFormat="1" applyFont="1" applyFill="1" applyBorder="1" applyAlignment="1">
      <alignment wrapText="1"/>
    </xf>
    <xf numFmtId="166" fontId="20" fillId="2" borderId="1" xfId="0" applyNumberFormat="1" applyFont="1" applyFill="1" applyBorder="1" applyAlignment="1">
      <alignment wrapText="1"/>
    </xf>
    <xf numFmtId="166" fontId="5" fillId="0" borderId="1" xfId="0" applyNumberFormat="1" applyFont="1" applyFill="1" applyBorder="1" applyAlignment="1">
      <alignment wrapText="1"/>
    </xf>
    <xf numFmtId="166" fontId="21" fillId="2" borderId="1" xfId="0" applyNumberFormat="1" applyFont="1" applyFill="1" applyBorder="1" applyAlignment="1">
      <alignment wrapText="1"/>
    </xf>
    <xf numFmtId="166" fontId="21" fillId="2" borderId="1" xfId="0" applyNumberFormat="1" applyFont="1" applyFill="1" applyBorder="1" applyAlignment="1">
      <alignment horizontal="center" wrapText="1"/>
    </xf>
    <xf numFmtId="4" fontId="15" fillId="2" borderId="1" xfId="0" applyNumberFormat="1" applyFont="1" applyFill="1" applyBorder="1" applyAlignment="1">
      <alignment wrapText="1"/>
    </xf>
    <xf numFmtId="4" fontId="5" fillId="2" borderId="1" xfId="0" applyNumberFormat="1" applyFont="1" applyFill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0" fillId="0" borderId="1" xfId="0" applyFont="1" applyBorder="1"/>
    <xf numFmtId="0" fontId="23" fillId="0" borderId="1" xfId="0" applyFont="1" applyBorder="1"/>
    <xf numFmtId="2" fontId="24" fillId="2" borderId="1" xfId="3" applyNumberFormat="1" applyFont="1" applyFill="1" applyBorder="1" applyAlignment="1">
      <alignment horizontal="justify" wrapText="1"/>
    </xf>
    <xf numFmtId="49" fontId="24" fillId="2" borderId="1" xfId="0" applyNumberFormat="1" applyFont="1" applyFill="1" applyBorder="1" applyAlignment="1">
      <alignment horizontal="center" wrapText="1"/>
    </xf>
    <xf numFmtId="166" fontId="24" fillId="2" borderId="1" xfId="0" applyNumberFormat="1" applyFont="1" applyFill="1" applyBorder="1" applyAlignment="1">
      <alignment horizontal="center" wrapText="1"/>
    </xf>
    <xf numFmtId="0" fontId="23" fillId="0" borderId="0" xfId="0" applyFont="1"/>
    <xf numFmtId="49" fontId="24" fillId="2" borderId="1" xfId="0" applyNumberFormat="1" applyFont="1" applyFill="1" applyBorder="1" applyAlignment="1">
      <alignment horizontal="justify" wrapText="1"/>
    </xf>
    <xf numFmtId="166" fontId="24" fillId="2" borderId="1" xfId="0" applyNumberFormat="1" applyFont="1" applyFill="1" applyBorder="1" applyAlignment="1">
      <alignment wrapText="1"/>
    </xf>
    <xf numFmtId="0" fontId="15" fillId="2" borderId="0" xfId="0" applyFont="1" applyFill="1" applyAlignment="1"/>
    <xf numFmtId="0" fontId="15" fillId="2" borderId="0" xfId="0" applyFont="1" applyFill="1" applyAlignment="1">
      <alignment horizontal="center"/>
    </xf>
    <xf numFmtId="0" fontId="15" fillId="2" borderId="0" xfId="0" applyFont="1" applyFill="1" applyAlignment="1">
      <alignment vertical="center"/>
    </xf>
    <xf numFmtId="0" fontId="15" fillId="2" borderId="0" xfId="0" applyFont="1" applyFill="1" applyAlignment="1">
      <alignment horizontal="center" vertical="center"/>
    </xf>
    <xf numFmtId="0" fontId="0" fillId="0" borderId="0" xfId="0" applyAlignment="1">
      <alignment horizontal="right"/>
    </xf>
    <xf numFmtId="0" fontId="22" fillId="0" borderId="0" xfId="0" applyFont="1" applyAlignment="1">
      <alignment horizontal="center" vertical="center"/>
    </xf>
    <xf numFmtId="0" fontId="2" fillId="0" borderId="0" xfId="0" applyFont="1"/>
    <xf numFmtId="0" fontId="15" fillId="0" borderId="0" xfId="0" applyFont="1" applyFill="1" applyAlignment="1">
      <alignment horizontal="right"/>
    </xf>
    <xf numFmtId="0" fontId="12" fillId="0" borderId="0" xfId="0" applyFont="1" applyFill="1" applyAlignment="1">
      <alignment horizontal="right" wrapText="1"/>
    </xf>
    <xf numFmtId="0" fontId="14" fillId="0" borderId="0" xfId="0" applyFont="1" applyFill="1" applyAlignment="1">
      <alignment horizontal="right"/>
    </xf>
    <xf numFmtId="0" fontId="14" fillId="0" borderId="0" xfId="0" applyFont="1" applyFill="1" applyAlignment="1">
      <alignment vertical="center"/>
    </xf>
    <xf numFmtId="166" fontId="24" fillId="0" borderId="1" xfId="0" applyNumberFormat="1" applyFont="1" applyFill="1" applyBorder="1" applyAlignment="1">
      <alignment horizontal="center" wrapText="1"/>
    </xf>
    <xf numFmtId="166" fontId="20" fillId="0" borderId="1" xfId="0" applyNumberFormat="1" applyFont="1" applyFill="1" applyBorder="1" applyAlignment="1">
      <alignment horizontal="center" wrapText="1"/>
    </xf>
    <xf numFmtId="4" fontId="15" fillId="0" borderId="1" xfId="0" applyNumberFormat="1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0" fontId="0" fillId="0" borderId="0" xfId="0" applyFill="1"/>
    <xf numFmtId="0" fontId="5" fillId="0" borderId="1" xfId="0" applyFont="1" applyFill="1" applyBorder="1" applyAlignment="1">
      <alignment horizontal="justify" wrapText="1"/>
    </xf>
    <xf numFmtId="49" fontId="3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NumberFormat="1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9" fontId="15" fillId="2" borderId="0" xfId="0" applyNumberFormat="1" applyFont="1" applyFill="1" applyAlignment="1">
      <alignment horizontal="right"/>
    </xf>
    <xf numFmtId="49" fontId="12" fillId="2" borderId="0" xfId="0" applyNumberFormat="1" applyFont="1" applyFill="1" applyAlignment="1">
      <alignment horizontal="right" wrapText="1"/>
    </xf>
    <xf numFmtId="49" fontId="14" fillId="2" borderId="0" xfId="0" applyNumberFormat="1" applyFont="1" applyFill="1" applyAlignment="1">
      <alignment horizontal="right"/>
    </xf>
    <xf numFmtId="49" fontId="14" fillId="2" borderId="0" xfId="0" applyNumberFormat="1" applyFont="1" applyFill="1" applyAlignment="1">
      <alignment vertical="center"/>
    </xf>
    <xf numFmtId="49" fontId="0" fillId="0" borderId="0" xfId="0" applyNumberFormat="1"/>
    <xf numFmtId="4" fontId="26" fillId="0" borderId="1" xfId="0" applyNumberFormat="1" applyFont="1" applyBorder="1" applyAlignment="1">
      <alignment horizontal="right" vertical="center" wrapText="1"/>
    </xf>
    <xf numFmtId="4" fontId="26" fillId="0" borderId="1" xfId="0" applyNumberFormat="1" applyFont="1" applyBorder="1" applyAlignment="1">
      <alignment horizontal="right" vertical="center"/>
    </xf>
    <xf numFmtId="166" fontId="15" fillId="3" borderId="1" xfId="0" applyNumberFormat="1" applyFont="1" applyFill="1" applyBorder="1" applyAlignment="1">
      <alignment horizontal="center" wrapText="1"/>
    </xf>
    <xf numFmtId="4" fontId="0" fillId="0" borderId="0" xfId="0" applyNumberFormat="1"/>
    <xf numFmtId="0" fontId="5" fillId="2" borderId="1" xfId="0" applyNumberFormat="1" applyFont="1" applyFill="1" applyBorder="1" applyAlignment="1">
      <alignment horizontal="justify" wrapText="1"/>
    </xf>
    <xf numFmtId="4" fontId="25" fillId="0" borderId="1" xfId="0" applyNumberFormat="1" applyFont="1" applyFill="1" applyBorder="1" applyAlignment="1">
      <alignment horizontal="center" wrapText="1"/>
    </xf>
    <xf numFmtId="166" fontId="19" fillId="2" borderId="1" xfId="0" applyNumberFormat="1" applyFont="1" applyFill="1" applyBorder="1" applyAlignment="1">
      <alignment horizontal="center" wrapText="1"/>
    </xf>
    <xf numFmtId="166" fontId="19" fillId="0" borderId="1" xfId="0" applyNumberFormat="1" applyFont="1" applyFill="1" applyBorder="1" applyAlignment="1">
      <alignment horizontal="center" wrapText="1"/>
    </xf>
    <xf numFmtId="0" fontId="5" fillId="2" borderId="0" xfId="0" applyFont="1" applyFill="1" applyAlignment="1">
      <alignment horizontal="right"/>
    </xf>
    <xf numFmtId="0" fontId="15" fillId="2" borderId="0" xfId="0" applyFont="1" applyFill="1" applyAlignment="1">
      <alignment horizontal="right"/>
    </xf>
    <xf numFmtId="0" fontId="5" fillId="2" borderId="0" xfId="0" applyFont="1" applyFill="1" applyAlignment="1">
      <alignment horizontal="right" wrapText="1"/>
    </xf>
    <xf numFmtId="49" fontId="5" fillId="2" borderId="1" xfId="0" applyNumberFormat="1" applyFont="1" applyFill="1" applyBorder="1" applyAlignment="1">
      <alignment horizontal="center" vertical="center" wrapText="1"/>
    </xf>
    <xf numFmtId="4" fontId="15" fillId="2" borderId="1" xfId="0" applyNumberFormat="1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2" borderId="0" xfId="0" applyFont="1" applyFill="1" applyAlignment="1">
      <alignment horizontal="right"/>
    </xf>
    <xf numFmtId="0" fontId="15" fillId="2" borderId="0" xfId="0" applyFont="1" applyFill="1" applyAlignment="1">
      <alignment horizontal="right"/>
    </xf>
    <xf numFmtId="49" fontId="5" fillId="2" borderId="1" xfId="0" applyNumberFormat="1" applyFont="1" applyFill="1" applyBorder="1" applyAlignment="1">
      <alignment horizontal="center" vertical="center" wrapText="1"/>
    </xf>
    <xf numFmtId="4" fontId="15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49" fontId="15" fillId="0" borderId="1" xfId="0" applyNumberFormat="1" applyFont="1" applyBorder="1" applyAlignment="1">
      <alignment horizontal="center" vertical="center"/>
    </xf>
    <xf numFmtId="0" fontId="27" fillId="0" borderId="0" xfId="0" applyFont="1"/>
    <xf numFmtId="0" fontId="5" fillId="3" borderId="1" xfId="0" applyFont="1" applyFill="1" applyBorder="1" applyAlignment="1">
      <alignment horizontal="center" vertical="top" wrapText="1"/>
    </xf>
    <xf numFmtId="0" fontId="28" fillId="0" borderId="0" xfId="0" applyFont="1"/>
    <xf numFmtId="0" fontId="4" fillId="0" borderId="2" xfId="0" applyNumberFormat="1" applyFont="1" applyBorder="1" applyAlignment="1">
      <alignment horizontal="left" wrapText="1"/>
    </xf>
    <xf numFmtId="0" fontId="19" fillId="0" borderId="1" xfId="0" applyNumberFormat="1" applyFont="1" applyBorder="1" applyAlignment="1">
      <alignment wrapText="1"/>
    </xf>
    <xf numFmtId="166" fontId="15" fillId="4" borderId="1" xfId="0" applyNumberFormat="1" applyFont="1" applyFill="1" applyBorder="1" applyAlignment="1">
      <alignment horizontal="center" wrapText="1"/>
    </xf>
    <xf numFmtId="0" fontId="22" fillId="0" borderId="0" xfId="0" applyFont="1" applyAlignment="1">
      <alignment wrapText="1"/>
    </xf>
    <xf numFmtId="4" fontId="15" fillId="3" borderId="1" xfId="0" applyNumberFormat="1" applyFont="1" applyFill="1" applyBorder="1" applyAlignment="1">
      <alignment horizontal="center" wrapText="1"/>
    </xf>
    <xf numFmtId="49" fontId="15" fillId="4" borderId="1" xfId="0" applyNumberFormat="1" applyFont="1" applyFill="1" applyBorder="1" applyAlignment="1">
      <alignment horizontal="justify" wrapText="1"/>
    </xf>
    <xf numFmtId="49" fontId="5" fillId="4" borderId="1" xfId="0" applyNumberFormat="1" applyFont="1" applyFill="1" applyBorder="1" applyAlignment="1">
      <alignment horizontal="center" wrapText="1"/>
    </xf>
    <xf numFmtId="49" fontId="15" fillId="4" borderId="1" xfId="0" applyNumberFormat="1" applyFont="1" applyFill="1" applyBorder="1" applyAlignment="1">
      <alignment horizontal="center" wrapText="1"/>
    </xf>
    <xf numFmtId="49" fontId="5" fillId="4" borderId="1" xfId="0" applyNumberFormat="1" applyFont="1" applyFill="1" applyBorder="1" applyAlignment="1">
      <alignment horizontal="justify" wrapText="1"/>
    </xf>
    <xf numFmtId="166" fontId="5" fillId="4" borderId="1" xfId="0" applyNumberFormat="1" applyFont="1" applyFill="1" applyBorder="1" applyAlignment="1">
      <alignment horizontal="center" wrapText="1"/>
    </xf>
    <xf numFmtId="49" fontId="20" fillId="4" borderId="1" xfId="0" applyNumberFormat="1" applyFont="1" applyFill="1" applyBorder="1" applyAlignment="1">
      <alignment horizontal="justify" wrapText="1"/>
    </xf>
    <xf numFmtId="49" fontId="20" fillId="4" borderId="1" xfId="0" applyNumberFormat="1" applyFont="1" applyFill="1" applyBorder="1" applyAlignment="1">
      <alignment horizontal="center" wrapText="1"/>
    </xf>
    <xf numFmtId="166" fontId="20" fillId="4" borderId="1" xfId="0" applyNumberFormat="1" applyFont="1" applyFill="1" applyBorder="1" applyAlignment="1">
      <alignment horizontal="center" wrapText="1"/>
    </xf>
    <xf numFmtId="0" fontId="15" fillId="4" borderId="1" xfId="0" applyFont="1" applyFill="1" applyBorder="1" applyAlignment="1">
      <alignment horizontal="justify" wrapText="1"/>
    </xf>
    <xf numFmtId="2" fontId="5" fillId="4" borderId="1" xfId="3" applyNumberFormat="1" applyFont="1" applyFill="1" applyBorder="1" applyAlignment="1">
      <alignment horizontal="justify" wrapText="1"/>
    </xf>
    <xf numFmtId="0" fontId="3" fillId="0" borderId="0" xfId="0" applyFont="1" applyAlignment="1">
      <alignment horizontal="right"/>
    </xf>
    <xf numFmtId="0" fontId="19" fillId="0" borderId="1" xfId="0" applyFont="1" applyBorder="1" applyAlignment="1">
      <alignment horizontal="center" vertical="center"/>
    </xf>
    <xf numFmtId="166" fontId="0" fillId="0" borderId="0" xfId="0" applyNumberFormat="1" applyFill="1"/>
    <xf numFmtId="0" fontId="29" fillId="0" borderId="0" xfId="0" applyFont="1"/>
    <xf numFmtId="0" fontId="29" fillId="0" borderId="0" xfId="0" applyFont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/>
    </xf>
    <xf numFmtId="4" fontId="19" fillId="0" borderId="1" xfId="0" applyNumberFormat="1" applyFont="1" applyBorder="1" applyAlignment="1">
      <alignment horizontal="center" vertical="center"/>
    </xf>
    <xf numFmtId="49" fontId="19" fillId="4" borderId="1" xfId="0" applyNumberFormat="1" applyFont="1" applyFill="1" applyBorder="1" applyAlignment="1">
      <alignment horizontal="center" vertical="center" wrapText="1"/>
    </xf>
    <xf numFmtId="0" fontId="22" fillId="0" borderId="1" xfId="0" applyFont="1" applyBorder="1"/>
    <xf numFmtId="4" fontId="22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 wrapText="1"/>
    </xf>
    <xf numFmtId="0" fontId="7" fillId="0" borderId="0" xfId="0" applyFont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8" fillId="0" borderId="0" xfId="0" applyFont="1" applyAlignment="1">
      <alignment horizontal="right" wrapText="1"/>
    </xf>
    <xf numFmtId="0" fontId="14" fillId="0" borderId="0" xfId="0" applyNumberFormat="1" applyFont="1" applyFill="1" applyBorder="1" applyAlignment="1" applyProtection="1">
      <alignment horizontal="center" vertical="top" wrapText="1"/>
    </xf>
    <xf numFmtId="0" fontId="4" fillId="0" borderId="0" xfId="0" applyFont="1" applyAlignment="1">
      <alignment horizontal="right"/>
    </xf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right" wrapText="1"/>
    </xf>
    <xf numFmtId="0" fontId="7" fillId="2" borderId="0" xfId="0" applyFont="1" applyFill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" fontId="15" fillId="2" borderId="3" xfId="0" applyNumberFormat="1" applyFont="1" applyFill="1" applyBorder="1" applyAlignment="1">
      <alignment horizontal="center" vertical="center" wrapText="1"/>
    </xf>
    <xf numFmtId="4" fontId="15" fillId="2" borderId="4" xfId="0" applyNumberFormat="1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right"/>
    </xf>
    <xf numFmtId="0" fontId="15" fillId="2" borderId="0" xfId="0" applyFont="1" applyFill="1" applyAlignment="1">
      <alignment horizontal="center" vertical="center" wrapText="1"/>
    </xf>
    <xf numFmtId="4" fontId="15" fillId="2" borderId="1" xfId="0" applyNumberFormat="1" applyFont="1" applyFill="1" applyBorder="1" applyAlignment="1">
      <alignment horizontal="center" vertical="center" wrapText="1"/>
    </xf>
    <xf numFmtId="0" fontId="29" fillId="0" borderId="0" xfId="0" applyFont="1" applyAlignment="1">
      <alignment horizontal="right"/>
    </xf>
    <xf numFmtId="0" fontId="30" fillId="0" borderId="0" xfId="0" applyFont="1" applyAlignment="1">
      <alignment horizontal="center"/>
    </xf>
  </cellXfs>
  <cellStyles count="4">
    <cellStyle name="Обычный" xfId="0" builtinId="0"/>
    <cellStyle name="Обычный 2" xfId="3"/>
    <cellStyle name="Обычный 3" xfId="2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9"/>
  <sheetViews>
    <sheetView topLeftCell="A5" zoomScaleNormal="100" workbookViewId="0">
      <selection activeCell="H68" sqref="H68"/>
    </sheetView>
  </sheetViews>
  <sheetFormatPr defaultRowHeight="15" x14ac:dyDescent="0.25"/>
  <cols>
    <col min="1" max="1" width="7.5703125" customWidth="1"/>
    <col min="2" max="2" width="23.140625" customWidth="1"/>
    <col min="3" max="3" width="61.140625" customWidth="1"/>
  </cols>
  <sheetData>
    <row r="1" spans="1:3" ht="15.75" hidden="1" x14ac:dyDescent="0.25">
      <c r="A1" s="1"/>
      <c r="B1" s="218" t="s">
        <v>385</v>
      </c>
      <c r="C1" s="218"/>
    </row>
    <row r="2" spans="1:3" ht="15.75" hidden="1" x14ac:dyDescent="0.25">
      <c r="A2" s="218" t="s">
        <v>386</v>
      </c>
      <c r="B2" s="218"/>
      <c r="C2" s="218"/>
    </row>
    <row r="3" spans="1:3" ht="15.75" hidden="1" x14ac:dyDescent="0.25">
      <c r="A3" s="218" t="s">
        <v>387</v>
      </c>
      <c r="B3" s="218"/>
      <c r="C3" s="218"/>
    </row>
    <row r="4" spans="1:3" ht="15.75" hidden="1" x14ac:dyDescent="0.25">
      <c r="A4" s="183"/>
      <c r="B4" s="218" t="s">
        <v>388</v>
      </c>
      <c r="C4" s="218"/>
    </row>
    <row r="5" spans="1:3" ht="18" x14ac:dyDescent="0.25">
      <c r="A5" s="6"/>
      <c r="B5" s="219" t="s">
        <v>235</v>
      </c>
      <c r="C5" s="219"/>
    </row>
    <row r="6" spans="1:3" ht="18" x14ac:dyDescent="0.25">
      <c r="A6" s="6"/>
      <c r="B6" s="219" t="s">
        <v>382</v>
      </c>
      <c r="C6" s="219"/>
    </row>
    <row r="7" spans="1:3" ht="18" customHeight="1" x14ac:dyDescent="0.25">
      <c r="A7" s="6"/>
      <c r="B7" s="220" t="s">
        <v>383</v>
      </c>
      <c r="C7" s="220"/>
    </row>
    <row r="8" spans="1:3" ht="9.75" customHeight="1" x14ac:dyDescent="0.25">
      <c r="A8" s="6"/>
      <c r="B8" s="27"/>
      <c r="C8" s="27"/>
    </row>
    <row r="9" spans="1:3" ht="15.75" x14ac:dyDescent="0.25">
      <c r="A9" s="221" t="s">
        <v>28</v>
      </c>
      <c r="B9" s="221"/>
      <c r="C9" s="221"/>
    </row>
    <row r="10" spans="1:3" ht="15.75" x14ac:dyDescent="0.25">
      <c r="A10" s="222" t="s">
        <v>384</v>
      </c>
      <c r="B10" s="222"/>
      <c r="C10" s="222"/>
    </row>
    <row r="11" spans="1:3" ht="12.75" customHeight="1" x14ac:dyDescent="0.3">
      <c r="A11" s="7"/>
      <c r="B11" s="7"/>
      <c r="C11" s="7"/>
    </row>
    <row r="12" spans="1:3" s="29" customFormat="1" ht="12.75" x14ac:dyDescent="0.2">
      <c r="A12" s="216" t="s">
        <v>29</v>
      </c>
      <c r="B12" s="216"/>
      <c r="C12" s="217" t="s">
        <v>30</v>
      </c>
    </row>
    <row r="13" spans="1:3" s="29" customFormat="1" ht="12.75" x14ac:dyDescent="0.2">
      <c r="A13" s="216"/>
      <c r="B13" s="216"/>
      <c r="C13" s="217"/>
    </row>
    <row r="14" spans="1:3" s="29" customFormat="1" ht="63.75" x14ac:dyDescent="0.2">
      <c r="A14" s="177" t="s">
        <v>31</v>
      </c>
      <c r="B14" s="177" t="s">
        <v>32</v>
      </c>
      <c r="C14" s="217"/>
    </row>
    <row r="15" spans="1:3" s="29" customFormat="1" ht="12.75" x14ac:dyDescent="0.2">
      <c r="A15" s="178">
        <v>182</v>
      </c>
      <c r="B15" s="177"/>
      <c r="C15" s="30" t="s">
        <v>33</v>
      </c>
    </row>
    <row r="16" spans="1:3" s="29" customFormat="1" ht="57.75" customHeight="1" x14ac:dyDescent="0.2">
      <c r="A16" s="31">
        <v>182</v>
      </c>
      <c r="B16" s="32" t="s">
        <v>34</v>
      </c>
      <c r="C16" s="33" t="s">
        <v>35</v>
      </c>
    </row>
    <row r="17" spans="1:3" s="29" customFormat="1" ht="81.75" customHeight="1" x14ac:dyDescent="0.2">
      <c r="A17" s="31">
        <v>182</v>
      </c>
      <c r="B17" s="32" t="s">
        <v>36</v>
      </c>
      <c r="C17" s="33" t="s">
        <v>37</v>
      </c>
    </row>
    <row r="18" spans="1:3" s="29" customFormat="1" ht="32.25" customHeight="1" x14ac:dyDescent="0.2">
      <c r="A18" s="31">
        <v>182</v>
      </c>
      <c r="B18" s="32" t="s">
        <v>38</v>
      </c>
      <c r="C18" s="33" t="s">
        <v>39</v>
      </c>
    </row>
    <row r="19" spans="1:3" s="29" customFormat="1" ht="53.25" customHeight="1" x14ac:dyDescent="0.2">
      <c r="A19" s="31" t="s">
        <v>40</v>
      </c>
      <c r="B19" s="32" t="s">
        <v>41</v>
      </c>
      <c r="C19" s="33" t="s">
        <v>42</v>
      </c>
    </row>
    <row r="20" spans="1:3" s="29" customFormat="1" ht="67.5" customHeight="1" x14ac:dyDescent="0.2">
      <c r="A20" s="31">
        <v>182</v>
      </c>
      <c r="B20" s="32" t="s">
        <v>43</v>
      </c>
      <c r="C20" s="33" t="s">
        <v>44</v>
      </c>
    </row>
    <row r="21" spans="1:3" s="29" customFormat="1" ht="54.75" customHeight="1" x14ac:dyDescent="0.2">
      <c r="A21" s="31">
        <v>182</v>
      </c>
      <c r="B21" s="32" t="s">
        <v>45</v>
      </c>
      <c r="C21" s="33" t="s">
        <v>46</v>
      </c>
    </row>
    <row r="22" spans="1:3" s="29" customFormat="1" ht="52.5" customHeight="1" x14ac:dyDescent="0.2">
      <c r="A22" s="31">
        <v>182</v>
      </c>
      <c r="B22" s="32" t="s">
        <v>47</v>
      </c>
      <c r="C22" s="33" t="s">
        <v>48</v>
      </c>
    </row>
    <row r="23" spans="1:3" s="29" customFormat="1" ht="12.75" x14ac:dyDescent="0.2">
      <c r="A23" s="31">
        <v>182</v>
      </c>
      <c r="B23" s="34" t="s">
        <v>49</v>
      </c>
      <c r="C23" s="35" t="s">
        <v>50</v>
      </c>
    </row>
    <row r="24" spans="1:3" s="29" customFormat="1" ht="28.5" customHeight="1" x14ac:dyDescent="0.2">
      <c r="A24" s="31" t="s">
        <v>40</v>
      </c>
      <c r="B24" s="34" t="s">
        <v>51</v>
      </c>
      <c r="C24" s="35" t="s">
        <v>52</v>
      </c>
    </row>
    <row r="25" spans="1:3" s="29" customFormat="1" ht="30" customHeight="1" x14ac:dyDescent="0.2">
      <c r="A25" s="31">
        <v>182</v>
      </c>
      <c r="B25" s="34" t="s">
        <v>53</v>
      </c>
      <c r="C25" s="35" t="s">
        <v>250</v>
      </c>
    </row>
    <row r="26" spans="1:3" s="29" customFormat="1" ht="28.5" customHeight="1" x14ac:dyDescent="0.2">
      <c r="A26" s="31">
        <v>182</v>
      </c>
      <c r="B26" s="32" t="s">
        <v>251</v>
      </c>
      <c r="C26" s="36" t="s">
        <v>253</v>
      </c>
    </row>
    <row r="27" spans="1:3" s="29" customFormat="1" ht="33" customHeight="1" x14ac:dyDescent="0.2">
      <c r="A27" s="31">
        <v>182</v>
      </c>
      <c r="B27" s="32" t="s">
        <v>252</v>
      </c>
      <c r="C27" s="36" t="s">
        <v>254</v>
      </c>
    </row>
    <row r="28" spans="1:3" s="29" customFormat="1" ht="26.25" customHeight="1" x14ac:dyDescent="0.2">
      <c r="A28" s="31" t="s">
        <v>40</v>
      </c>
      <c r="B28" s="34" t="s">
        <v>54</v>
      </c>
      <c r="C28" s="35" t="s">
        <v>55</v>
      </c>
    </row>
    <row r="29" spans="1:3" s="185" customFormat="1" ht="26.25" customHeight="1" x14ac:dyDescent="0.2">
      <c r="A29" s="184" t="s">
        <v>185</v>
      </c>
      <c r="B29" s="74"/>
      <c r="C29" s="30" t="s">
        <v>389</v>
      </c>
    </row>
    <row r="30" spans="1:3" s="29" customFormat="1" ht="51.75" customHeight="1" x14ac:dyDescent="0.2">
      <c r="A30" s="31" t="s">
        <v>185</v>
      </c>
      <c r="B30" s="34" t="s">
        <v>390</v>
      </c>
      <c r="C30" s="35" t="s">
        <v>42</v>
      </c>
    </row>
    <row r="31" spans="1:3" s="29" customFormat="1" ht="63.75" customHeight="1" x14ac:dyDescent="0.2">
      <c r="A31" s="31" t="s">
        <v>185</v>
      </c>
      <c r="B31" s="34" t="s">
        <v>391</v>
      </c>
      <c r="C31" s="35" t="s">
        <v>44</v>
      </c>
    </row>
    <row r="32" spans="1:3" s="29" customFormat="1" ht="51.75" customHeight="1" x14ac:dyDescent="0.2">
      <c r="A32" s="31" t="s">
        <v>185</v>
      </c>
      <c r="B32" s="34" t="s">
        <v>392</v>
      </c>
      <c r="C32" s="35" t="s">
        <v>46</v>
      </c>
    </row>
    <row r="33" spans="1:3" s="29" customFormat="1" ht="52.5" customHeight="1" x14ac:dyDescent="0.2">
      <c r="A33" s="31" t="s">
        <v>185</v>
      </c>
      <c r="B33" s="34" t="s">
        <v>393</v>
      </c>
      <c r="C33" s="35" t="s">
        <v>48</v>
      </c>
    </row>
    <row r="34" spans="1:3" s="29" customFormat="1" ht="42" customHeight="1" x14ac:dyDescent="0.2">
      <c r="A34" s="14" t="s">
        <v>58</v>
      </c>
      <c r="B34" s="15"/>
      <c r="C34" s="15" t="s">
        <v>373</v>
      </c>
    </row>
    <row r="35" spans="1:3" s="29" customFormat="1" ht="52.5" customHeight="1" x14ac:dyDescent="0.2">
      <c r="A35" s="16" t="s">
        <v>58</v>
      </c>
      <c r="B35" s="38" t="s">
        <v>225</v>
      </c>
      <c r="C35" s="36" t="s">
        <v>59</v>
      </c>
    </row>
    <row r="36" spans="1:3" s="29" customFormat="1" ht="52.5" hidden="1" customHeight="1" x14ac:dyDescent="0.2">
      <c r="A36" s="16" t="s">
        <v>58</v>
      </c>
      <c r="B36" s="38" t="s">
        <v>315</v>
      </c>
      <c r="C36" s="36" t="s">
        <v>59</v>
      </c>
    </row>
    <row r="37" spans="1:3" s="29" customFormat="1" ht="52.5" hidden="1" customHeight="1" x14ac:dyDescent="0.2">
      <c r="A37" s="16" t="s">
        <v>58</v>
      </c>
      <c r="B37" s="38" t="s">
        <v>316</v>
      </c>
      <c r="C37" s="36" t="s">
        <v>59</v>
      </c>
    </row>
    <row r="38" spans="1:3" s="29" customFormat="1" ht="52.5" hidden="1" customHeight="1" x14ac:dyDescent="0.2">
      <c r="A38" s="16" t="s">
        <v>58</v>
      </c>
      <c r="B38" s="38" t="s">
        <v>317</v>
      </c>
      <c r="C38" s="36" t="s">
        <v>59</v>
      </c>
    </row>
    <row r="39" spans="1:3" s="29" customFormat="1" ht="52.5" hidden="1" customHeight="1" x14ac:dyDescent="0.2">
      <c r="A39" s="16" t="s">
        <v>58</v>
      </c>
      <c r="B39" s="38" t="s">
        <v>318</v>
      </c>
      <c r="C39" s="36" t="s">
        <v>59</v>
      </c>
    </row>
    <row r="40" spans="1:3" s="29" customFormat="1" ht="39.75" customHeight="1" x14ac:dyDescent="0.2">
      <c r="A40" s="16" t="s">
        <v>58</v>
      </c>
      <c r="B40" s="177" t="s">
        <v>60</v>
      </c>
      <c r="C40" s="33" t="s">
        <v>257</v>
      </c>
    </row>
    <row r="41" spans="1:3" s="29" customFormat="1" ht="27" customHeight="1" x14ac:dyDescent="0.2">
      <c r="A41" s="16" t="s">
        <v>58</v>
      </c>
      <c r="B41" s="177" t="s">
        <v>61</v>
      </c>
      <c r="C41" s="33" t="s">
        <v>258</v>
      </c>
    </row>
    <row r="42" spans="1:3" s="29" customFormat="1" ht="38.25" x14ac:dyDescent="0.2">
      <c r="A42" s="16" t="s">
        <v>58</v>
      </c>
      <c r="B42" s="177" t="s">
        <v>62</v>
      </c>
      <c r="C42" s="33" t="s">
        <v>259</v>
      </c>
    </row>
    <row r="43" spans="1:3" s="29" customFormat="1" ht="63.75" hidden="1" x14ac:dyDescent="0.2">
      <c r="A43" s="31" t="s">
        <v>58</v>
      </c>
      <c r="B43" s="37" t="s">
        <v>56</v>
      </c>
      <c r="C43" s="35" t="s">
        <v>255</v>
      </c>
    </row>
    <row r="44" spans="1:3" s="29" customFormat="1" ht="54.75" customHeight="1" x14ac:dyDescent="0.2">
      <c r="A44" s="16" t="s">
        <v>58</v>
      </c>
      <c r="B44" s="177" t="s">
        <v>63</v>
      </c>
      <c r="C44" s="33" t="s">
        <v>260</v>
      </c>
    </row>
    <row r="45" spans="1:3" s="29" customFormat="1" ht="44.25" customHeight="1" x14ac:dyDescent="0.2">
      <c r="A45" s="16" t="s">
        <v>58</v>
      </c>
      <c r="B45" s="177" t="s">
        <v>64</v>
      </c>
      <c r="C45" s="33" t="s">
        <v>261</v>
      </c>
    </row>
    <row r="46" spans="1:3" s="29" customFormat="1" ht="25.5" x14ac:dyDescent="0.2">
      <c r="A46" s="16" t="s">
        <v>58</v>
      </c>
      <c r="B46" s="177" t="s">
        <v>65</v>
      </c>
      <c r="C46" s="33" t="s">
        <v>262</v>
      </c>
    </row>
    <row r="47" spans="1:3" s="29" customFormat="1" ht="56.25" customHeight="1" x14ac:dyDescent="0.2">
      <c r="A47" s="16" t="s">
        <v>58</v>
      </c>
      <c r="B47" s="177" t="s">
        <v>66</v>
      </c>
      <c r="C47" s="33" t="s">
        <v>263</v>
      </c>
    </row>
    <row r="48" spans="1:3" s="29" customFormat="1" ht="25.5" x14ac:dyDescent="0.2">
      <c r="A48" s="16" t="s">
        <v>58</v>
      </c>
      <c r="B48" s="177" t="s">
        <v>67</v>
      </c>
      <c r="C48" s="33" t="s">
        <v>264</v>
      </c>
    </row>
    <row r="49" spans="1:3" s="29" customFormat="1" ht="54" customHeight="1" x14ac:dyDescent="0.2">
      <c r="A49" s="16" t="s">
        <v>58</v>
      </c>
      <c r="B49" s="177" t="s">
        <v>68</v>
      </c>
      <c r="C49" s="33" t="s">
        <v>265</v>
      </c>
    </row>
    <row r="50" spans="1:3" s="29" customFormat="1" ht="25.5" customHeight="1" x14ac:dyDescent="0.2">
      <c r="A50" s="16" t="s">
        <v>58</v>
      </c>
      <c r="B50" s="38" t="s">
        <v>69</v>
      </c>
      <c r="C50" s="36" t="s">
        <v>266</v>
      </c>
    </row>
    <row r="51" spans="1:3" s="29" customFormat="1" ht="12.75" x14ac:dyDescent="0.2">
      <c r="A51" s="16" t="s">
        <v>58</v>
      </c>
      <c r="B51" s="177" t="s">
        <v>70</v>
      </c>
      <c r="C51" s="33" t="s">
        <v>267</v>
      </c>
    </row>
    <row r="52" spans="1:3" s="29" customFormat="1" ht="25.5" x14ac:dyDescent="0.2">
      <c r="A52" s="16" t="s">
        <v>58</v>
      </c>
      <c r="B52" s="177" t="s">
        <v>71</v>
      </c>
      <c r="C52" s="33" t="s">
        <v>268</v>
      </c>
    </row>
    <row r="53" spans="1:3" s="29" customFormat="1" ht="67.5" hidden="1" customHeight="1" x14ac:dyDescent="0.2">
      <c r="A53" s="16" t="s">
        <v>58</v>
      </c>
      <c r="B53" s="177" t="s">
        <v>394</v>
      </c>
      <c r="C53" s="33" t="s">
        <v>395</v>
      </c>
    </row>
    <row r="54" spans="1:3" s="29" customFormat="1" ht="55.5" customHeight="1" x14ac:dyDescent="0.2">
      <c r="A54" s="16" t="s">
        <v>58</v>
      </c>
      <c r="B54" s="177" t="s">
        <v>72</v>
      </c>
      <c r="C54" s="33" t="s">
        <v>269</v>
      </c>
    </row>
    <row r="55" spans="1:3" s="29" customFormat="1" ht="65.25" customHeight="1" x14ac:dyDescent="0.2">
      <c r="A55" s="16" t="s">
        <v>58</v>
      </c>
      <c r="B55" s="177" t="s">
        <v>73</v>
      </c>
      <c r="C55" s="33" t="s">
        <v>270</v>
      </c>
    </row>
    <row r="56" spans="1:3" s="29" customFormat="1" ht="65.25" hidden="1" customHeight="1" x14ac:dyDescent="0.2">
      <c r="A56" s="16" t="s">
        <v>58</v>
      </c>
      <c r="B56" s="177" t="s">
        <v>396</v>
      </c>
      <c r="C56" s="33" t="s">
        <v>397</v>
      </c>
    </row>
    <row r="57" spans="1:3" s="29" customFormat="1" ht="64.5" customHeight="1" x14ac:dyDescent="0.2">
      <c r="A57" s="16" t="s">
        <v>58</v>
      </c>
      <c r="B57" s="177" t="s">
        <v>74</v>
      </c>
      <c r="C57" s="33" t="s">
        <v>271</v>
      </c>
    </row>
    <row r="58" spans="1:3" s="29" customFormat="1" ht="68.25" customHeight="1" x14ac:dyDescent="0.2">
      <c r="A58" s="16" t="s">
        <v>58</v>
      </c>
      <c r="B58" s="177" t="s">
        <v>75</v>
      </c>
      <c r="C58" s="33" t="s">
        <v>272</v>
      </c>
    </row>
    <row r="59" spans="1:3" s="29" customFormat="1" ht="41.25" customHeight="1" x14ac:dyDescent="0.2">
      <c r="A59" s="16" t="s">
        <v>58</v>
      </c>
      <c r="B59" s="177" t="s">
        <v>76</v>
      </c>
      <c r="C59" s="33" t="s">
        <v>273</v>
      </c>
    </row>
    <row r="60" spans="1:3" s="29" customFormat="1" ht="39.75" customHeight="1" x14ac:dyDescent="0.2">
      <c r="A60" s="16" t="s">
        <v>58</v>
      </c>
      <c r="B60" s="177" t="s">
        <v>77</v>
      </c>
      <c r="C60" s="33" t="s">
        <v>274</v>
      </c>
    </row>
    <row r="61" spans="1:3" s="29" customFormat="1" ht="26.25" hidden="1" customHeight="1" x14ac:dyDescent="0.2">
      <c r="A61" s="31" t="s">
        <v>58</v>
      </c>
      <c r="B61" s="34" t="s">
        <v>57</v>
      </c>
      <c r="C61" s="35" t="s">
        <v>256</v>
      </c>
    </row>
    <row r="62" spans="1:3" s="29" customFormat="1" ht="42" customHeight="1" x14ac:dyDescent="0.2">
      <c r="A62" s="16" t="s">
        <v>58</v>
      </c>
      <c r="B62" s="177" t="s">
        <v>78</v>
      </c>
      <c r="C62" s="33" t="s">
        <v>275</v>
      </c>
    </row>
    <row r="63" spans="1:3" s="29" customFormat="1" ht="30" customHeight="1" x14ac:dyDescent="0.2">
      <c r="A63" s="16" t="s">
        <v>58</v>
      </c>
      <c r="B63" s="177" t="s">
        <v>79</v>
      </c>
      <c r="C63" s="33" t="s">
        <v>276</v>
      </c>
    </row>
    <row r="64" spans="1:3" s="29" customFormat="1" ht="39.75" hidden="1" customHeight="1" x14ac:dyDescent="0.2">
      <c r="A64" s="16" t="s">
        <v>58</v>
      </c>
      <c r="B64" s="177" t="s">
        <v>80</v>
      </c>
      <c r="C64" s="33" t="s">
        <v>277</v>
      </c>
    </row>
    <row r="65" spans="1:3" s="29" customFormat="1" ht="50.25" customHeight="1" x14ac:dyDescent="0.2">
      <c r="A65" s="16" t="s">
        <v>58</v>
      </c>
      <c r="B65" s="177" t="s">
        <v>81</v>
      </c>
      <c r="C65" s="39" t="s">
        <v>278</v>
      </c>
    </row>
    <row r="66" spans="1:3" s="29" customFormat="1" ht="38.25" customHeight="1" x14ac:dyDescent="0.2">
      <c r="A66" s="16" t="s">
        <v>58</v>
      </c>
      <c r="B66" s="177" t="s">
        <v>82</v>
      </c>
      <c r="C66" s="39" t="s">
        <v>279</v>
      </c>
    </row>
    <row r="67" spans="1:3" s="29" customFormat="1" ht="38.25" customHeight="1" x14ac:dyDescent="0.2">
      <c r="A67" s="16" t="s">
        <v>58</v>
      </c>
      <c r="B67" s="177" t="s">
        <v>83</v>
      </c>
      <c r="C67" s="33" t="s">
        <v>280</v>
      </c>
    </row>
    <row r="68" spans="1:3" s="29" customFormat="1" ht="51.75" customHeight="1" x14ac:dyDescent="0.2">
      <c r="A68" s="16" t="s">
        <v>58</v>
      </c>
      <c r="B68" s="215" t="s">
        <v>518</v>
      </c>
      <c r="C68" s="33" t="s">
        <v>519</v>
      </c>
    </row>
    <row r="69" spans="1:3" s="29" customFormat="1" ht="28.5" customHeight="1" x14ac:dyDescent="0.2">
      <c r="A69" s="16" t="s">
        <v>58</v>
      </c>
      <c r="B69" s="177" t="s">
        <v>84</v>
      </c>
      <c r="C69" s="33" t="s">
        <v>281</v>
      </c>
    </row>
    <row r="70" spans="1:3" s="29" customFormat="1" ht="15" customHeight="1" x14ac:dyDescent="0.2">
      <c r="A70" s="16" t="s">
        <v>58</v>
      </c>
      <c r="B70" s="40" t="s">
        <v>85</v>
      </c>
      <c r="C70" s="41" t="s">
        <v>282</v>
      </c>
    </row>
    <row r="71" spans="1:3" s="29" customFormat="1" ht="12.75" x14ac:dyDescent="0.2">
      <c r="A71" s="16" t="s">
        <v>58</v>
      </c>
      <c r="B71" s="42" t="s">
        <v>86</v>
      </c>
      <c r="C71" s="43" t="s">
        <v>283</v>
      </c>
    </row>
    <row r="72" spans="1:3" s="29" customFormat="1" ht="28.5" customHeight="1" x14ac:dyDescent="0.2">
      <c r="A72" s="16" t="s">
        <v>58</v>
      </c>
      <c r="B72" s="42" t="s">
        <v>344</v>
      </c>
      <c r="C72" s="33" t="s">
        <v>284</v>
      </c>
    </row>
    <row r="73" spans="1:3" s="29" customFormat="1" ht="27.75" customHeight="1" x14ac:dyDescent="0.2">
      <c r="A73" s="16" t="s">
        <v>58</v>
      </c>
      <c r="B73" s="42" t="s">
        <v>345</v>
      </c>
      <c r="C73" s="33" t="s">
        <v>285</v>
      </c>
    </row>
    <row r="74" spans="1:3" s="29" customFormat="1" ht="12.75" x14ac:dyDescent="0.2">
      <c r="A74" s="16" t="s">
        <v>58</v>
      </c>
      <c r="B74" s="42" t="s">
        <v>354</v>
      </c>
      <c r="C74" s="33" t="s">
        <v>286</v>
      </c>
    </row>
    <row r="75" spans="1:3" s="29" customFormat="1" ht="38.25" x14ac:dyDescent="0.2">
      <c r="A75" s="16" t="s">
        <v>58</v>
      </c>
      <c r="B75" s="42" t="s">
        <v>355</v>
      </c>
      <c r="C75" s="44" t="s">
        <v>287</v>
      </c>
    </row>
    <row r="76" spans="1:3" s="29" customFormat="1" ht="25.5" x14ac:dyDescent="0.2">
      <c r="A76" s="16" t="s">
        <v>58</v>
      </c>
      <c r="B76" s="40" t="s">
        <v>353</v>
      </c>
      <c r="C76" s="33" t="s">
        <v>288</v>
      </c>
    </row>
    <row r="77" spans="1:3" s="29" customFormat="1" ht="12.75" x14ac:dyDescent="0.2">
      <c r="A77" s="16" t="s">
        <v>58</v>
      </c>
      <c r="B77" s="42" t="s">
        <v>346</v>
      </c>
      <c r="C77" s="45" t="s">
        <v>289</v>
      </c>
    </row>
    <row r="78" spans="1:3" s="29" customFormat="1" ht="32.25" customHeight="1" x14ac:dyDescent="0.2">
      <c r="A78" s="16" t="s">
        <v>58</v>
      </c>
      <c r="B78" s="177" t="s">
        <v>347</v>
      </c>
      <c r="C78" s="33" t="s">
        <v>290</v>
      </c>
    </row>
    <row r="79" spans="1:3" s="29" customFormat="1" ht="25.5" x14ac:dyDescent="0.2">
      <c r="A79" s="16" t="s">
        <v>58</v>
      </c>
      <c r="B79" s="177" t="s">
        <v>375</v>
      </c>
      <c r="C79" s="33" t="s">
        <v>291</v>
      </c>
    </row>
    <row r="80" spans="1:3" s="29" customFormat="1" ht="25.5" x14ac:dyDescent="0.2">
      <c r="A80" s="16" t="s">
        <v>58</v>
      </c>
      <c r="B80" s="177" t="s">
        <v>348</v>
      </c>
      <c r="C80" s="33" t="s">
        <v>292</v>
      </c>
    </row>
    <row r="81" spans="1:3" s="29" customFormat="1" ht="16.5" customHeight="1" x14ac:dyDescent="0.2">
      <c r="A81" s="16" t="s">
        <v>58</v>
      </c>
      <c r="B81" s="42" t="s">
        <v>349</v>
      </c>
      <c r="C81" s="45" t="s">
        <v>293</v>
      </c>
    </row>
    <row r="82" spans="1:3" s="29" customFormat="1" ht="53.25" customHeight="1" x14ac:dyDescent="0.2">
      <c r="A82" s="16" t="s">
        <v>58</v>
      </c>
      <c r="B82" s="177" t="s">
        <v>350</v>
      </c>
      <c r="C82" s="33" t="s">
        <v>294</v>
      </c>
    </row>
    <row r="83" spans="1:3" s="29" customFormat="1" ht="27.75" customHeight="1" x14ac:dyDescent="0.2">
      <c r="A83" s="16" t="s">
        <v>58</v>
      </c>
      <c r="B83" s="42" t="s">
        <v>351</v>
      </c>
      <c r="C83" s="45" t="s">
        <v>295</v>
      </c>
    </row>
    <row r="84" spans="1:3" s="29" customFormat="1" ht="25.5" x14ac:dyDescent="0.2">
      <c r="A84" s="16" t="s">
        <v>58</v>
      </c>
      <c r="B84" s="177" t="s">
        <v>352</v>
      </c>
      <c r="C84" s="33" t="s">
        <v>296</v>
      </c>
    </row>
    <row r="85" spans="1:3" s="29" customFormat="1" ht="15" hidden="1" customHeight="1" x14ac:dyDescent="0.2">
      <c r="A85" s="16" t="s">
        <v>58</v>
      </c>
      <c r="B85" s="186" t="s">
        <v>398</v>
      </c>
      <c r="C85" s="33" t="s">
        <v>297</v>
      </c>
    </row>
    <row r="86" spans="1:3" s="29" customFormat="1" ht="66" customHeight="1" x14ac:dyDescent="0.2">
      <c r="A86" s="16" t="s">
        <v>58</v>
      </c>
      <c r="B86" s="177" t="s">
        <v>90</v>
      </c>
      <c r="C86" s="33" t="s">
        <v>298</v>
      </c>
    </row>
    <row r="87" spans="1:3" s="29" customFormat="1" ht="27.75" customHeight="1" x14ac:dyDescent="0.2">
      <c r="A87" s="16" t="s">
        <v>58</v>
      </c>
      <c r="B87" s="177" t="s">
        <v>399</v>
      </c>
      <c r="C87" s="33" t="s">
        <v>299</v>
      </c>
    </row>
    <row r="88" spans="1:3" s="29" customFormat="1" ht="25.5" hidden="1" x14ac:dyDescent="0.2">
      <c r="A88" s="16" t="s">
        <v>58</v>
      </c>
      <c r="B88" s="177" t="s">
        <v>92</v>
      </c>
      <c r="C88" s="33" t="s">
        <v>93</v>
      </c>
    </row>
    <row r="89" spans="1:3" s="29" customFormat="1" ht="25.5" hidden="1" x14ac:dyDescent="0.2">
      <c r="A89" s="16" t="s">
        <v>58</v>
      </c>
      <c r="B89" s="177" t="s">
        <v>94</v>
      </c>
      <c r="C89" s="33" t="s">
        <v>95</v>
      </c>
    </row>
  </sheetData>
  <mergeCells count="11">
    <mergeCell ref="A12:B13"/>
    <mergeCell ref="C12:C14"/>
    <mergeCell ref="B1:C1"/>
    <mergeCell ref="A2:C2"/>
    <mergeCell ref="A3:C3"/>
    <mergeCell ref="B4:C4"/>
    <mergeCell ref="B5:C5"/>
    <mergeCell ref="B6:C6"/>
    <mergeCell ref="B7:C7"/>
    <mergeCell ref="A9:C9"/>
    <mergeCell ref="A10:C10"/>
  </mergeCells>
  <pageMargins left="0.70866141732283472" right="0.23622047244094491" top="0.51181102362204722" bottom="0.43307086614173229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workbookViewId="0">
      <selection activeCell="A12" sqref="A12"/>
    </sheetView>
  </sheetViews>
  <sheetFormatPr defaultRowHeight="15" x14ac:dyDescent="0.25"/>
  <cols>
    <col min="1" max="1" width="9" customWidth="1"/>
    <col min="2" max="2" width="26" customWidth="1"/>
    <col min="3" max="3" width="56.42578125" customWidth="1"/>
  </cols>
  <sheetData>
    <row r="1" spans="1:3" ht="18" x14ac:dyDescent="0.25">
      <c r="A1" s="6"/>
      <c r="B1" s="9"/>
      <c r="C1" s="8"/>
    </row>
    <row r="2" spans="1:3" ht="18" x14ac:dyDescent="0.25">
      <c r="A2" s="6"/>
      <c r="B2" s="10"/>
      <c r="C2" s="11" t="s">
        <v>19</v>
      </c>
    </row>
    <row r="3" spans="1:3" ht="18" x14ac:dyDescent="0.25">
      <c r="A3" s="6"/>
      <c r="B3" s="219" t="s">
        <v>400</v>
      </c>
      <c r="C3" s="219"/>
    </row>
    <row r="4" spans="1:3" ht="18" x14ac:dyDescent="0.25">
      <c r="A4" s="6"/>
      <c r="B4" s="220" t="s">
        <v>383</v>
      </c>
      <c r="C4" s="220"/>
    </row>
    <row r="5" spans="1:3" ht="18.75" x14ac:dyDescent="0.3">
      <c r="A5" s="6"/>
      <c r="B5" s="223"/>
      <c r="C5" s="223"/>
    </row>
    <row r="6" spans="1:3" ht="15.75" x14ac:dyDescent="0.25">
      <c r="A6" s="221" t="s">
        <v>20</v>
      </c>
      <c r="B6" s="221"/>
      <c r="C6" s="221"/>
    </row>
    <row r="7" spans="1:3" ht="15.75" x14ac:dyDescent="0.25">
      <c r="A7" s="222" t="s">
        <v>401</v>
      </c>
      <c r="B7" s="222"/>
      <c r="C7" s="222"/>
    </row>
    <row r="8" spans="1:3" ht="15.75" x14ac:dyDescent="0.25">
      <c r="A8" s="13"/>
      <c r="B8" s="222" t="s">
        <v>21</v>
      </c>
      <c r="C8" s="222"/>
    </row>
    <row r="9" spans="1:3" ht="18.75" x14ac:dyDescent="0.3">
      <c r="A9" s="7"/>
      <c r="B9" s="7"/>
      <c r="C9" s="7"/>
    </row>
    <row r="10" spans="1:3" ht="41.25" customHeight="1" x14ac:dyDescent="0.25">
      <c r="A10" s="17" t="s">
        <v>22</v>
      </c>
      <c r="B10" s="17" t="s">
        <v>23</v>
      </c>
      <c r="C10" s="17" t="s">
        <v>24</v>
      </c>
    </row>
    <row r="11" spans="1:3" ht="64.5" customHeight="1" x14ac:dyDescent="0.25">
      <c r="A11" s="18" t="s">
        <v>58</v>
      </c>
      <c r="B11" s="19"/>
      <c r="C11" s="5" t="s">
        <v>373</v>
      </c>
    </row>
    <row r="12" spans="1:3" ht="36" customHeight="1" x14ac:dyDescent="0.25">
      <c r="A12" s="20" t="s">
        <v>58</v>
      </c>
      <c r="B12" s="21" t="s">
        <v>5</v>
      </c>
      <c r="C12" s="22" t="s">
        <v>6</v>
      </c>
    </row>
    <row r="13" spans="1:3" ht="26.25" customHeight="1" x14ac:dyDescent="0.25">
      <c r="A13" s="20" t="s">
        <v>58</v>
      </c>
      <c r="B13" s="23" t="s">
        <v>7</v>
      </c>
      <c r="C13" s="24" t="s">
        <v>8</v>
      </c>
    </row>
    <row r="14" spans="1:3" ht="36" customHeight="1" x14ac:dyDescent="0.25">
      <c r="A14" s="20" t="s">
        <v>58</v>
      </c>
      <c r="B14" s="23" t="s">
        <v>9</v>
      </c>
      <c r="C14" s="24" t="s">
        <v>25</v>
      </c>
    </row>
    <row r="15" spans="1:3" ht="39" customHeight="1" x14ac:dyDescent="0.25">
      <c r="A15" s="20" t="s">
        <v>58</v>
      </c>
      <c r="B15" s="23" t="s">
        <v>11</v>
      </c>
      <c r="C15" s="24" t="s">
        <v>300</v>
      </c>
    </row>
    <row r="16" spans="1:3" ht="25.5" customHeight="1" x14ac:dyDescent="0.25">
      <c r="A16" s="20" t="s">
        <v>58</v>
      </c>
      <c r="B16" s="23" t="s">
        <v>12</v>
      </c>
      <c r="C16" s="24" t="s">
        <v>13</v>
      </c>
    </row>
    <row r="17" spans="1:3" ht="26.25" customHeight="1" x14ac:dyDescent="0.25">
      <c r="A17" s="20" t="s">
        <v>58</v>
      </c>
      <c r="B17" s="23" t="s">
        <v>14</v>
      </c>
      <c r="C17" s="24" t="s">
        <v>26</v>
      </c>
    </row>
    <row r="18" spans="1:3" ht="33.75" customHeight="1" x14ac:dyDescent="0.25">
      <c r="A18" s="20" t="s">
        <v>58</v>
      </c>
      <c r="B18" s="23" t="s">
        <v>16</v>
      </c>
      <c r="C18" s="24" t="s">
        <v>27</v>
      </c>
    </row>
    <row r="19" spans="1:3" ht="38.25" customHeight="1" x14ac:dyDescent="0.25">
      <c r="A19" s="20" t="s">
        <v>58</v>
      </c>
      <c r="B19" s="23" t="s">
        <v>18</v>
      </c>
      <c r="C19" s="24" t="s">
        <v>301</v>
      </c>
    </row>
  </sheetData>
  <mergeCells count="6">
    <mergeCell ref="B8:C8"/>
    <mergeCell ref="B3:C3"/>
    <mergeCell ref="B4:C4"/>
    <mergeCell ref="B5:C5"/>
    <mergeCell ref="A6:C6"/>
    <mergeCell ref="A7:C7"/>
  </mergeCells>
  <pageMargins left="0.42" right="0.21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topLeftCell="A7" workbookViewId="0">
      <selection activeCell="C13" sqref="C13"/>
    </sheetView>
  </sheetViews>
  <sheetFormatPr defaultRowHeight="15" x14ac:dyDescent="0.25"/>
  <cols>
    <col min="1" max="1" width="39" customWidth="1"/>
    <col min="2" max="2" width="26.140625" customWidth="1"/>
    <col min="3" max="3" width="19.5703125" customWidth="1"/>
  </cols>
  <sheetData>
    <row r="1" spans="1:3" ht="15.75" x14ac:dyDescent="0.25">
      <c r="A1" s="1"/>
      <c r="B1" s="1"/>
      <c r="C1" s="2"/>
    </row>
    <row r="2" spans="1:3" x14ac:dyDescent="0.25">
      <c r="A2" s="219" t="s">
        <v>236</v>
      </c>
      <c r="B2" s="219"/>
      <c r="C2" s="219"/>
    </row>
    <row r="3" spans="1:3" x14ac:dyDescent="0.25">
      <c r="A3" s="219" t="s">
        <v>402</v>
      </c>
      <c r="B3" s="219"/>
      <c r="C3" s="219"/>
    </row>
    <row r="4" spans="1:3" x14ac:dyDescent="0.25">
      <c r="A4" s="220" t="s">
        <v>383</v>
      </c>
      <c r="B4" s="220"/>
      <c r="C4" s="220"/>
    </row>
    <row r="5" spans="1:3" ht="36.75" customHeight="1" x14ac:dyDescent="0.25">
      <c r="A5" s="224" t="s">
        <v>403</v>
      </c>
      <c r="B5" s="224"/>
      <c r="C5" s="224"/>
    </row>
    <row r="6" spans="1:3" ht="15.75" x14ac:dyDescent="0.25">
      <c r="A6" s="3"/>
      <c r="B6" s="3"/>
      <c r="C6" s="4" t="s">
        <v>0</v>
      </c>
    </row>
    <row r="7" spans="1:3" ht="51.75" customHeight="1" x14ac:dyDescent="0.25">
      <c r="A7" s="25" t="s">
        <v>2</v>
      </c>
      <c r="B7" s="15" t="s">
        <v>1</v>
      </c>
      <c r="C7" s="26" t="s">
        <v>3</v>
      </c>
    </row>
    <row r="8" spans="1:3" ht="32.25" customHeight="1" x14ac:dyDescent="0.25">
      <c r="A8" s="151" t="s">
        <v>4</v>
      </c>
      <c r="B8" s="150"/>
      <c r="C8" s="162">
        <f>C9</f>
        <v>175260</v>
      </c>
    </row>
    <row r="9" spans="1:3" ht="33" customHeight="1" x14ac:dyDescent="0.25">
      <c r="A9" s="152" t="s">
        <v>6</v>
      </c>
      <c r="B9" s="155" t="s">
        <v>5</v>
      </c>
      <c r="C9" s="162">
        <f>C13+C10</f>
        <v>175260</v>
      </c>
    </row>
    <row r="10" spans="1:3" ht="21" customHeight="1" x14ac:dyDescent="0.25">
      <c r="A10" s="153" t="s">
        <v>8</v>
      </c>
      <c r="B10" s="156" t="s">
        <v>7</v>
      </c>
      <c r="C10" s="162">
        <f>C11</f>
        <v>-83631524.129999995</v>
      </c>
    </row>
    <row r="11" spans="1:3" ht="30.75" customHeight="1" x14ac:dyDescent="0.25">
      <c r="A11" s="151" t="s">
        <v>10</v>
      </c>
      <c r="B11" s="156" t="s">
        <v>9</v>
      </c>
      <c r="C11" s="162">
        <f>C12</f>
        <v>-83631524.129999995</v>
      </c>
    </row>
    <row r="12" spans="1:3" ht="34.5" customHeight="1" x14ac:dyDescent="0.25">
      <c r="A12" s="153" t="s">
        <v>300</v>
      </c>
      <c r="B12" s="156" t="s">
        <v>11</v>
      </c>
      <c r="C12" s="162">
        <f>-пр4!C80</f>
        <v>-83631524.129999995</v>
      </c>
    </row>
    <row r="13" spans="1:3" ht="25.5" customHeight="1" x14ac:dyDescent="0.25">
      <c r="A13" s="151" t="s">
        <v>13</v>
      </c>
      <c r="B13" s="156" t="s">
        <v>12</v>
      </c>
      <c r="C13" s="162">
        <f>C14</f>
        <v>83806784.129999995</v>
      </c>
    </row>
    <row r="14" spans="1:3" ht="31.5" customHeight="1" x14ac:dyDescent="0.25">
      <c r="A14" s="154" t="s">
        <v>15</v>
      </c>
      <c r="B14" s="156" t="s">
        <v>14</v>
      </c>
      <c r="C14" s="162">
        <f>C15</f>
        <v>83806784.129999995</v>
      </c>
    </row>
    <row r="15" spans="1:3" ht="32.25" customHeight="1" x14ac:dyDescent="0.25">
      <c r="A15" s="151" t="s">
        <v>17</v>
      </c>
      <c r="B15" s="156" t="s">
        <v>16</v>
      </c>
      <c r="C15" s="163">
        <f>C16</f>
        <v>83806784.129999995</v>
      </c>
    </row>
    <row r="16" spans="1:3" ht="36" customHeight="1" x14ac:dyDescent="0.25">
      <c r="A16" s="153" t="s">
        <v>301</v>
      </c>
      <c r="B16" s="156" t="s">
        <v>18</v>
      </c>
      <c r="C16" s="163">
        <f>пр5!G202</f>
        <v>83806784.129999995</v>
      </c>
    </row>
  </sheetData>
  <mergeCells count="4">
    <mergeCell ref="A4:C4"/>
    <mergeCell ref="A2:C2"/>
    <mergeCell ref="A3:C3"/>
    <mergeCell ref="A5:C5"/>
  </mergeCells>
  <pageMargins left="0.7" right="0.48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0"/>
  <sheetViews>
    <sheetView workbookViewId="0">
      <selection activeCell="C77" sqref="C77"/>
    </sheetView>
  </sheetViews>
  <sheetFormatPr defaultRowHeight="15" x14ac:dyDescent="0.25"/>
  <cols>
    <col min="1" max="1" width="20.42578125" customWidth="1"/>
    <col min="2" max="2" width="51.5703125" customWidth="1"/>
    <col min="3" max="3" width="13.28515625" customWidth="1"/>
  </cols>
  <sheetData>
    <row r="1" spans="1:3" s="29" customFormat="1" ht="12.75" x14ac:dyDescent="0.2">
      <c r="B1" s="28"/>
      <c r="C1" s="28"/>
    </row>
    <row r="2" spans="1:3" s="29" customFormat="1" ht="12.75" x14ac:dyDescent="0.2">
      <c r="A2" s="78"/>
      <c r="B2" s="225" t="s">
        <v>96</v>
      </c>
      <c r="C2" s="225"/>
    </row>
    <row r="3" spans="1:3" s="29" customFormat="1" ht="12.75" x14ac:dyDescent="0.2">
      <c r="A3" s="78"/>
      <c r="B3" s="219" t="s">
        <v>402</v>
      </c>
      <c r="C3" s="219"/>
    </row>
    <row r="4" spans="1:3" s="29" customFormat="1" ht="12.75" x14ac:dyDescent="0.2">
      <c r="A4" s="78"/>
      <c r="B4" s="220" t="s">
        <v>383</v>
      </c>
      <c r="C4" s="220"/>
    </row>
    <row r="5" spans="1:3" ht="18.75" x14ac:dyDescent="0.3">
      <c r="A5" s="47"/>
      <c r="B5" s="48"/>
      <c r="C5" s="48"/>
    </row>
    <row r="6" spans="1:3" x14ac:dyDescent="0.25">
      <c r="A6" s="47"/>
      <c r="B6" s="12"/>
      <c r="C6" s="49"/>
    </row>
    <row r="7" spans="1:3" ht="15.75" x14ac:dyDescent="0.25">
      <c r="A7" s="221" t="s">
        <v>404</v>
      </c>
      <c r="B7" s="221"/>
      <c r="C7" s="221"/>
    </row>
    <row r="8" spans="1:3" x14ac:dyDescent="0.25">
      <c r="A8" s="47"/>
      <c r="B8" s="47"/>
      <c r="C8" s="50"/>
    </row>
    <row r="9" spans="1:3" ht="38.25" x14ac:dyDescent="0.25">
      <c r="A9" s="177" t="s">
        <v>97</v>
      </c>
      <c r="B9" s="178" t="s">
        <v>98</v>
      </c>
      <c r="C9" s="51" t="s">
        <v>99</v>
      </c>
    </row>
    <row r="10" spans="1:3" x14ac:dyDescent="0.25">
      <c r="A10" s="52" t="s">
        <v>100</v>
      </c>
      <c r="B10" s="53" t="s">
        <v>101</v>
      </c>
      <c r="C10" s="54">
        <f>C11+C20+C23+C27+C31+C35+C37+C41+C29+C44+C15</f>
        <v>11033751.129999999</v>
      </c>
    </row>
    <row r="11" spans="1:3" x14ac:dyDescent="0.25">
      <c r="A11" s="52" t="s">
        <v>102</v>
      </c>
      <c r="B11" s="53" t="s">
        <v>103</v>
      </c>
      <c r="C11" s="54">
        <f>C12+C13+C14</f>
        <v>1270000</v>
      </c>
    </row>
    <row r="12" spans="1:3" ht="63.75" x14ac:dyDescent="0.25">
      <c r="A12" s="55" t="s">
        <v>34</v>
      </c>
      <c r="B12" s="56" t="s">
        <v>35</v>
      </c>
      <c r="C12" s="57">
        <v>1258000</v>
      </c>
    </row>
    <row r="13" spans="1:3" ht="89.25" x14ac:dyDescent="0.25">
      <c r="A13" s="55" t="s">
        <v>36</v>
      </c>
      <c r="B13" s="56" t="s">
        <v>104</v>
      </c>
      <c r="C13" s="57">
        <v>2000</v>
      </c>
    </row>
    <row r="14" spans="1:3" ht="38.25" x14ac:dyDescent="0.25">
      <c r="A14" s="55" t="s">
        <v>38</v>
      </c>
      <c r="B14" s="56" t="s">
        <v>105</v>
      </c>
      <c r="C14" s="57">
        <v>10000</v>
      </c>
    </row>
    <row r="15" spans="1:3" s="139" customFormat="1" ht="25.5" x14ac:dyDescent="0.25">
      <c r="A15" s="52" t="s">
        <v>237</v>
      </c>
      <c r="B15" s="53" t="s">
        <v>238</v>
      </c>
      <c r="C15" s="54">
        <f>SUM(C16:C19)</f>
        <v>1565732.09</v>
      </c>
    </row>
    <row r="16" spans="1:3" ht="63.75" x14ac:dyDescent="0.25">
      <c r="A16" s="32" t="s">
        <v>41</v>
      </c>
      <c r="B16" s="56" t="s">
        <v>42</v>
      </c>
      <c r="C16" s="57">
        <v>579784.1</v>
      </c>
    </row>
    <row r="17" spans="1:8" ht="76.5" x14ac:dyDescent="0.25">
      <c r="A17" s="32" t="s">
        <v>43</v>
      </c>
      <c r="B17" s="56" t="s">
        <v>44</v>
      </c>
      <c r="C17" s="57">
        <v>5423.98</v>
      </c>
    </row>
    <row r="18" spans="1:8" ht="63.75" x14ac:dyDescent="0.25">
      <c r="A18" s="32" t="s">
        <v>45</v>
      </c>
      <c r="B18" s="56" t="s">
        <v>46</v>
      </c>
      <c r="C18" s="57">
        <v>1078772.1499999999</v>
      </c>
    </row>
    <row r="19" spans="1:8" ht="63.75" x14ac:dyDescent="0.25">
      <c r="A19" s="32" t="s">
        <v>47</v>
      </c>
      <c r="B19" s="56" t="s">
        <v>48</v>
      </c>
      <c r="C19" s="57">
        <v>-98248.14</v>
      </c>
    </row>
    <row r="20" spans="1:8" x14ac:dyDescent="0.25">
      <c r="A20" s="52" t="s">
        <v>106</v>
      </c>
      <c r="B20" s="53" t="s">
        <v>107</v>
      </c>
      <c r="C20" s="54">
        <f>C21+C22</f>
        <v>150000</v>
      </c>
    </row>
    <row r="21" spans="1:8" x14ac:dyDescent="0.25">
      <c r="A21" s="58" t="s">
        <v>108</v>
      </c>
      <c r="B21" s="59" t="s">
        <v>109</v>
      </c>
      <c r="C21" s="57">
        <v>150000</v>
      </c>
    </row>
    <row r="22" spans="1:8" ht="25.5" hidden="1" x14ac:dyDescent="0.25">
      <c r="A22" s="58" t="s">
        <v>110</v>
      </c>
      <c r="B22" s="59" t="s">
        <v>52</v>
      </c>
      <c r="C22" s="57"/>
    </row>
    <row r="23" spans="1:8" x14ac:dyDescent="0.25">
      <c r="A23" s="52" t="s">
        <v>111</v>
      </c>
      <c r="B23" s="53" t="s">
        <v>112</v>
      </c>
      <c r="C23" s="54">
        <f>C24+C25+C26</f>
        <v>2540000</v>
      </c>
    </row>
    <row r="24" spans="1:8" ht="38.25" x14ac:dyDescent="0.25">
      <c r="A24" s="55" t="s">
        <v>53</v>
      </c>
      <c r="B24" s="56" t="s">
        <v>250</v>
      </c>
      <c r="C24" s="57">
        <v>395000</v>
      </c>
    </row>
    <row r="25" spans="1:8" ht="35.450000000000003" customHeight="1" x14ac:dyDescent="0.25">
      <c r="A25" s="178" t="s">
        <v>251</v>
      </c>
      <c r="B25" s="60" t="s">
        <v>253</v>
      </c>
      <c r="C25" s="61">
        <v>1340000</v>
      </c>
    </row>
    <row r="26" spans="1:8" ht="33.6" customHeight="1" x14ac:dyDescent="0.25">
      <c r="A26" s="178" t="s">
        <v>252</v>
      </c>
      <c r="B26" s="60" t="s">
        <v>254</v>
      </c>
      <c r="C26" s="61">
        <v>805000</v>
      </c>
    </row>
    <row r="27" spans="1:8" x14ac:dyDescent="0.25">
      <c r="A27" s="52" t="s">
        <v>113</v>
      </c>
      <c r="B27" s="53" t="s">
        <v>114</v>
      </c>
      <c r="C27" s="54">
        <f>C28</f>
        <v>51500</v>
      </c>
    </row>
    <row r="28" spans="1:8" ht="63.75" x14ac:dyDescent="0.25">
      <c r="A28" s="58" t="s">
        <v>225</v>
      </c>
      <c r="B28" s="56" t="s">
        <v>115</v>
      </c>
      <c r="C28" s="57">
        <v>51500</v>
      </c>
      <c r="F28" s="139"/>
      <c r="G28" s="139"/>
      <c r="H28" s="139"/>
    </row>
    <row r="29" spans="1:8" s="139" customFormat="1" ht="29.25" hidden="1" customHeight="1" x14ac:dyDescent="0.25">
      <c r="A29" s="62" t="s">
        <v>228</v>
      </c>
      <c r="B29" s="53" t="s">
        <v>229</v>
      </c>
      <c r="C29" s="54">
        <f>C30</f>
        <v>0</v>
      </c>
      <c r="F29"/>
      <c r="G29"/>
      <c r="H29"/>
    </row>
    <row r="30" spans="1:8" ht="25.5" hidden="1" x14ac:dyDescent="0.25">
      <c r="A30" s="58" t="s">
        <v>54</v>
      </c>
      <c r="B30" s="56" t="s">
        <v>55</v>
      </c>
      <c r="C30" s="57">
        <v>0</v>
      </c>
    </row>
    <row r="31" spans="1:8" ht="25.5" x14ac:dyDescent="0.25">
      <c r="A31" s="52" t="s">
        <v>116</v>
      </c>
      <c r="B31" s="53" t="s">
        <v>117</v>
      </c>
      <c r="C31" s="54">
        <f>C32+C33+C34</f>
        <v>3736519.04</v>
      </c>
    </row>
    <row r="32" spans="1:8" ht="63.75" hidden="1" x14ac:dyDescent="0.25">
      <c r="A32" s="55" t="s">
        <v>56</v>
      </c>
      <c r="B32" s="56" t="s">
        <v>255</v>
      </c>
      <c r="C32" s="57"/>
    </row>
    <row r="33" spans="1:3" ht="65.25" customHeight="1" x14ac:dyDescent="0.25">
      <c r="A33" s="58" t="s">
        <v>64</v>
      </c>
      <c r="B33" s="56" t="s">
        <v>261</v>
      </c>
      <c r="C33" s="57">
        <v>500000</v>
      </c>
    </row>
    <row r="34" spans="1:3" ht="31.5" customHeight="1" x14ac:dyDescent="0.25">
      <c r="A34" s="58" t="s">
        <v>65</v>
      </c>
      <c r="B34" s="60" t="s">
        <v>262</v>
      </c>
      <c r="C34" s="57">
        <v>3236519.04</v>
      </c>
    </row>
    <row r="35" spans="1:3" ht="25.5" x14ac:dyDescent="0.25">
      <c r="A35" s="62" t="s">
        <v>118</v>
      </c>
      <c r="B35" s="53" t="s">
        <v>119</v>
      </c>
      <c r="C35" s="54">
        <f>C36+C41</f>
        <v>150000</v>
      </c>
    </row>
    <row r="36" spans="1:3" ht="25.5" x14ac:dyDescent="0.25">
      <c r="A36" s="32" t="s">
        <v>69</v>
      </c>
      <c r="B36" s="63" t="s">
        <v>266</v>
      </c>
      <c r="C36" s="176">
        <v>150000</v>
      </c>
    </row>
    <row r="37" spans="1:3" x14ac:dyDescent="0.25">
      <c r="A37" s="15" t="s">
        <v>407</v>
      </c>
      <c r="B37" s="187" t="s">
        <v>408</v>
      </c>
      <c r="C37" s="54">
        <f>C38+C42</f>
        <v>70000</v>
      </c>
    </row>
    <row r="38" spans="1:3" ht="25.5" hidden="1" x14ac:dyDescent="0.25">
      <c r="A38" s="15" t="s">
        <v>409</v>
      </c>
      <c r="B38" s="53" t="s">
        <v>410</v>
      </c>
      <c r="C38" s="54">
        <f>C39</f>
        <v>0</v>
      </c>
    </row>
    <row r="39" spans="1:3" ht="77.25" hidden="1" x14ac:dyDescent="0.25">
      <c r="A39" s="58" t="s">
        <v>411</v>
      </c>
      <c r="B39" s="188" t="s">
        <v>412</v>
      </c>
      <c r="C39" s="57">
        <v>0</v>
      </c>
    </row>
    <row r="40" spans="1:3" hidden="1" x14ac:dyDescent="0.25">
      <c r="A40" s="52" t="s">
        <v>120</v>
      </c>
      <c r="B40" s="53" t="s">
        <v>87</v>
      </c>
      <c r="C40" s="54">
        <v>0</v>
      </c>
    </row>
    <row r="41" spans="1:3" ht="25.5" hidden="1" x14ac:dyDescent="0.25">
      <c r="A41" s="177" t="s">
        <v>70</v>
      </c>
      <c r="B41" s="33" t="s">
        <v>267</v>
      </c>
      <c r="C41" s="57"/>
    </row>
    <row r="42" spans="1:3" ht="25.5" x14ac:dyDescent="0.25">
      <c r="A42" s="15" t="s">
        <v>121</v>
      </c>
      <c r="B42" s="65" t="s">
        <v>122</v>
      </c>
      <c r="C42" s="54">
        <f>C43</f>
        <v>70000</v>
      </c>
    </row>
    <row r="43" spans="1:3" s="139" customFormat="1" ht="37.9" customHeight="1" x14ac:dyDescent="0.25">
      <c r="A43" s="177" t="s">
        <v>84</v>
      </c>
      <c r="B43" s="33" t="s">
        <v>281</v>
      </c>
      <c r="C43" s="57">
        <v>70000</v>
      </c>
    </row>
    <row r="44" spans="1:3" ht="25.5" x14ac:dyDescent="0.25">
      <c r="A44" s="15" t="s">
        <v>249</v>
      </c>
      <c r="B44" s="75" t="s">
        <v>302</v>
      </c>
      <c r="C44" s="54">
        <f>C45</f>
        <v>1500000</v>
      </c>
    </row>
    <row r="45" spans="1:3" x14ac:dyDescent="0.25">
      <c r="A45" s="42" t="s">
        <v>86</v>
      </c>
      <c r="B45" s="43" t="s">
        <v>283</v>
      </c>
      <c r="C45" s="57">
        <v>1500000</v>
      </c>
    </row>
    <row r="46" spans="1:3" x14ac:dyDescent="0.25">
      <c r="A46" s="52" t="s">
        <v>123</v>
      </c>
      <c r="B46" s="53" t="s">
        <v>124</v>
      </c>
      <c r="C46" s="54">
        <f>C47+C78</f>
        <v>72597773</v>
      </c>
    </row>
    <row r="47" spans="1:3" ht="38.25" x14ac:dyDescent="0.25">
      <c r="A47" s="52" t="s">
        <v>125</v>
      </c>
      <c r="B47" s="66" t="s">
        <v>126</v>
      </c>
      <c r="C47" s="67">
        <f>C48+C51+C60+C65</f>
        <v>72597773</v>
      </c>
    </row>
    <row r="48" spans="1:3" ht="25.5" x14ac:dyDescent="0.25">
      <c r="A48" s="52" t="s">
        <v>377</v>
      </c>
      <c r="B48" s="53" t="s">
        <v>127</v>
      </c>
      <c r="C48" s="67">
        <f>C49+C50</f>
        <v>8121962</v>
      </c>
    </row>
    <row r="49" spans="1:3" ht="63.75" x14ac:dyDescent="0.25">
      <c r="A49" s="55" t="s">
        <v>344</v>
      </c>
      <c r="B49" s="59" t="s">
        <v>303</v>
      </c>
      <c r="C49" s="57">
        <v>2860000</v>
      </c>
    </row>
    <row r="50" spans="1:3" ht="40.9" customHeight="1" x14ac:dyDescent="0.25">
      <c r="A50" s="55" t="s">
        <v>344</v>
      </c>
      <c r="B50" s="59" t="s">
        <v>304</v>
      </c>
      <c r="C50" s="57">
        <v>5261962</v>
      </c>
    </row>
    <row r="51" spans="1:3" ht="25.5" x14ac:dyDescent="0.25">
      <c r="A51" s="68" t="s">
        <v>405</v>
      </c>
      <c r="B51" s="73" t="s">
        <v>128</v>
      </c>
      <c r="C51" s="69">
        <f>C56+C52+C55+C53+C57</f>
        <v>21176761</v>
      </c>
    </row>
    <row r="52" spans="1:3" ht="178.5" x14ac:dyDescent="0.25">
      <c r="A52" s="55" t="s">
        <v>346</v>
      </c>
      <c r="B52" s="64" t="s">
        <v>418</v>
      </c>
      <c r="C52" s="70">
        <v>1843010</v>
      </c>
    </row>
    <row r="53" spans="1:3" ht="140.25" hidden="1" x14ac:dyDescent="0.25">
      <c r="A53" s="55" t="s">
        <v>346</v>
      </c>
      <c r="B53" s="64" t="s">
        <v>413</v>
      </c>
      <c r="C53" s="71">
        <v>0</v>
      </c>
    </row>
    <row r="54" spans="1:3" ht="51" hidden="1" x14ac:dyDescent="0.25">
      <c r="A54" s="55" t="s">
        <v>346</v>
      </c>
      <c r="B54" s="59" t="s">
        <v>129</v>
      </c>
      <c r="C54" s="57"/>
    </row>
    <row r="55" spans="1:3" ht="216.75" hidden="1" x14ac:dyDescent="0.25">
      <c r="A55" s="55" t="s">
        <v>346</v>
      </c>
      <c r="B55" s="64" t="s">
        <v>414</v>
      </c>
      <c r="C55" s="57">
        <v>0</v>
      </c>
    </row>
    <row r="56" spans="1:3" ht="166.5" x14ac:dyDescent="0.25">
      <c r="A56" s="55" t="s">
        <v>346</v>
      </c>
      <c r="B56" s="89" t="s">
        <v>417</v>
      </c>
      <c r="C56" s="71">
        <v>12896751</v>
      </c>
    </row>
    <row r="57" spans="1:3" ht="128.25" x14ac:dyDescent="0.25">
      <c r="A57" s="55" t="s">
        <v>353</v>
      </c>
      <c r="B57" s="89" t="s">
        <v>419</v>
      </c>
      <c r="C57" s="71">
        <v>6437000</v>
      </c>
    </row>
    <row r="58" spans="1:3" hidden="1" x14ac:dyDescent="0.25">
      <c r="A58" s="55" t="s">
        <v>88</v>
      </c>
      <c r="B58" s="59"/>
      <c r="C58" s="71"/>
    </row>
    <row r="59" spans="1:3" hidden="1" x14ac:dyDescent="0.25">
      <c r="A59" s="55" t="s">
        <v>88</v>
      </c>
      <c r="B59" s="59"/>
      <c r="C59" s="71">
        <v>0</v>
      </c>
    </row>
    <row r="60" spans="1:3" ht="25.5" x14ac:dyDescent="0.25">
      <c r="A60" s="52" t="s">
        <v>406</v>
      </c>
      <c r="B60" s="53" t="s">
        <v>130</v>
      </c>
      <c r="C60" s="67">
        <f>C61+C62+C64+C63</f>
        <v>5548800</v>
      </c>
    </row>
    <row r="61" spans="1:3" ht="40.5" customHeight="1" x14ac:dyDescent="0.25">
      <c r="A61" s="55" t="s">
        <v>347</v>
      </c>
      <c r="B61" s="72" t="s">
        <v>420</v>
      </c>
      <c r="C61" s="71">
        <v>396300</v>
      </c>
    </row>
    <row r="62" spans="1:3" ht="57" customHeight="1" x14ac:dyDescent="0.25">
      <c r="A62" s="55" t="s">
        <v>375</v>
      </c>
      <c r="B62" s="72" t="s">
        <v>421</v>
      </c>
      <c r="C62" s="71">
        <v>5132000</v>
      </c>
    </row>
    <row r="63" spans="1:3" ht="70.900000000000006" customHeight="1" x14ac:dyDescent="0.25">
      <c r="A63" s="55" t="s">
        <v>348</v>
      </c>
      <c r="B63" s="72" t="s">
        <v>422</v>
      </c>
      <c r="C63" s="71">
        <v>20500</v>
      </c>
    </row>
    <row r="64" spans="1:3" hidden="1" x14ac:dyDescent="0.25">
      <c r="A64" s="42" t="s">
        <v>381</v>
      </c>
      <c r="B64" s="45" t="s">
        <v>293</v>
      </c>
      <c r="C64" s="71">
        <v>0</v>
      </c>
    </row>
    <row r="65" spans="1:3" x14ac:dyDescent="0.25">
      <c r="A65" s="30" t="s">
        <v>378</v>
      </c>
      <c r="B65" s="73" t="s">
        <v>131</v>
      </c>
      <c r="C65" s="67">
        <f>SUM(C66:C77)</f>
        <v>37750250</v>
      </c>
    </row>
    <row r="66" spans="1:3" ht="38.25" x14ac:dyDescent="0.25">
      <c r="A66" s="55" t="s">
        <v>376</v>
      </c>
      <c r="B66" s="72" t="s">
        <v>423</v>
      </c>
      <c r="C66" s="71">
        <v>1005100</v>
      </c>
    </row>
    <row r="67" spans="1:3" ht="38.25" x14ac:dyDescent="0.25">
      <c r="A67" s="55" t="s">
        <v>376</v>
      </c>
      <c r="B67" s="72" t="s">
        <v>424</v>
      </c>
      <c r="C67" s="57">
        <v>4497800</v>
      </c>
    </row>
    <row r="68" spans="1:3" ht="38.25" x14ac:dyDescent="0.25">
      <c r="A68" s="55" t="s">
        <v>376</v>
      </c>
      <c r="B68" s="72" t="s">
        <v>425</v>
      </c>
      <c r="C68" s="57">
        <v>500000</v>
      </c>
    </row>
    <row r="69" spans="1:3" ht="38.25" x14ac:dyDescent="0.25">
      <c r="A69" s="55" t="s">
        <v>376</v>
      </c>
      <c r="B69" s="72" t="s">
        <v>428</v>
      </c>
      <c r="C69" s="57">
        <v>6442820</v>
      </c>
    </row>
    <row r="70" spans="1:3" ht="38.25" hidden="1" x14ac:dyDescent="0.25">
      <c r="A70" s="55" t="s">
        <v>376</v>
      </c>
      <c r="B70" s="72" t="s">
        <v>343</v>
      </c>
      <c r="C70" s="57">
        <v>0</v>
      </c>
    </row>
    <row r="71" spans="1:3" ht="38.25" x14ac:dyDescent="0.25">
      <c r="A71" s="55" t="s">
        <v>376</v>
      </c>
      <c r="B71" s="72" t="s">
        <v>426</v>
      </c>
      <c r="C71" s="57">
        <v>15898000</v>
      </c>
    </row>
    <row r="72" spans="1:3" ht="51" x14ac:dyDescent="0.25">
      <c r="A72" s="55" t="s">
        <v>351</v>
      </c>
      <c r="B72" s="72" t="s">
        <v>427</v>
      </c>
      <c r="C72" s="57">
        <v>8565530</v>
      </c>
    </row>
    <row r="73" spans="1:3" ht="102" hidden="1" x14ac:dyDescent="0.25">
      <c r="A73" s="55" t="s">
        <v>351</v>
      </c>
      <c r="B73" s="72" t="s">
        <v>415</v>
      </c>
      <c r="C73" s="57">
        <v>0</v>
      </c>
    </row>
    <row r="74" spans="1:3" ht="51" hidden="1" x14ac:dyDescent="0.25">
      <c r="A74" s="55" t="s">
        <v>89</v>
      </c>
      <c r="B74" s="72" t="s">
        <v>320</v>
      </c>
      <c r="C74" s="57"/>
    </row>
    <row r="75" spans="1:3" ht="38.25" hidden="1" x14ac:dyDescent="0.25">
      <c r="A75" s="55" t="s">
        <v>89</v>
      </c>
      <c r="B75" s="72" t="s">
        <v>319</v>
      </c>
      <c r="C75" s="57"/>
    </row>
    <row r="76" spans="1:3" ht="38.25" hidden="1" x14ac:dyDescent="0.25">
      <c r="A76" s="55" t="s">
        <v>376</v>
      </c>
      <c r="B76" s="72" t="s">
        <v>321</v>
      </c>
      <c r="C76" s="57">
        <v>0</v>
      </c>
    </row>
    <row r="77" spans="1:3" ht="38.25" x14ac:dyDescent="0.25">
      <c r="A77" s="55" t="s">
        <v>376</v>
      </c>
      <c r="B77" s="72" t="s">
        <v>416</v>
      </c>
      <c r="C77" s="57">
        <v>841000</v>
      </c>
    </row>
    <row r="78" spans="1:3" ht="38.25" hidden="1" x14ac:dyDescent="0.25">
      <c r="A78" s="74" t="s">
        <v>226</v>
      </c>
      <c r="B78" s="75" t="s">
        <v>132</v>
      </c>
      <c r="C78" s="76">
        <f>C79</f>
        <v>0</v>
      </c>
    </row>
    <row r="79" spans="1:3" ht="38.25" hidden="1" x14ac:dyDescent="0.25">
      <c r="A79" s="34" t="s">
        <v>91</v>
      </c>
      <c r="B79" s="60" t="s">
        <v>299</v>
      </c>
      <c r="C79" s="77"/>
    </row>
    <row r="80" spans="1:3" x14ac:dyDescent="0.25">
      <c r="A80" s="55"/>
      <c r="B80" s="53" t="s">
        <v>133</v>
      </c>
      <c r="C80" s="54">
        <f>C46+C10</f>
        <v>83631524.129999995</v>
      </c>
    </row>
  </sheetData>
  <mergeCells count="4">
    <mergeCell ref="A7:C7"/>
    <mergeCell ref="B2:C2"/>
    <mergeCell ref="B3:C3"/>
    <mergeCell ref="B4:C4"/>
  </mergeCells>
  <pageMargins left="0.7" right="0.7" top="0.3" bottom="0.3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5"/>
  <sheetViews>
    <sheetView zoomScale="110" zoomScaleNormal="110" workbookViewId="0">
      <selection activeCell="B73" sqref="B73:G74"/>
    </sheetView>
  </sheetViews>
  <sheetFormatPr defaultRowHeight="15" x14ac:dyDescent="0.25"/>
  <cols>
    <col min="1" max="1" width="4.140625" customWidth="1"/>
    <col min="2" max="2" width="48.7109375" customWidth="1"/>
    <col min="3" max="3" width="5.42578125" customWidth="1"/>
    <col min="4" max="4" width="7.140625" customWidth="1"/>
    <col min="5" max="5" width="12.5703125" style="161" customWidth="1"/>
    <col min="6" max="6" width="3.7109375" customWidth="1"/>
    <col min="7" max="7" width="14.42578125" style="148" customWidth="1"/>
    <col min="8" max="8" width="14.140625" hidden="1" customWidth="1"/>
    <col min="9" max="9" width="17.28515625" hidden="1" customWidth="1"/>
    <col min="10" max="10" width="13.7109375" customWidth="1"/>
    <col min="11" max="11" width="12.140625" customWidth="1"/>
  </cols>
  <sheetData>
    <row r="1" spans="1:9" s="29" customFormat="1" ht="12.75" customHeight="1" x14ac:dyDescent="0.2">
      <c r="B1" s="113"/>
      <c r="C1" s="114"/>
      <c r="D1" s="114"/>
      <c r="E1" s="157"/>
      <c r="F1" s="179"/>
      <c r="G1" s="140"/>
      <c r="H1" s="180"/>
      <c r="I1" s="180"/>
    </row>
    <row r="2" spans="1:9" s="29" customFormat="1" ht="15.6" customHeight="1" x14ac:dyDescent="0.2">
      <c r="B2" s="113"/>
      <c r="C2" s="226" t="s">
        <v>227</v>
      </c>
      <c r="D2" s="226"/>
      <c r="E2" s="226"/>
      <c r="F2" s="226"/>
      <c r="G2" s="226"/>
      <c r="H2" s="226"/>
      <c r="I2" s="226"/>
    </row>
    <row r="3" spans="1:9" s="29" customFormat="1" ht="12.75" x14ac:dyDescent="0.2">
      <c r="B3" s="227" t="s">
        <v>382</v>
      </c>
      <c r="C3" s="227"/>
      <c r="D3" s="227"/>
      <c r="E3" s="227"/>
      <c r="F3" s="227"/>
      <c r="G3" s="227"/>
      <c r="H3" s="227"/>
      <c r="I3" s="227"/>
    </row>
    <row r="4" spans="1:9" s="29" customFormat="1" ht="12.75" customHeight="1" x14ac:dyDescent="0.2">
      <c r="B4" s="227" t="s">
        <v>383</v>
      </c>
      <c r="C4" s="227"/>
      <c r="D4" s="227"/>
      <c r="E4" s="227"/>
      <c r="F4" s="227"/>
      <c r="G4" s="227"/>
      <c r="H4" s="227"/>
      <c r="I4" s="227"/>
    </row>
    <row r="5" spans="1:9" ht="4.5" customHeight="1" x14ac:dyDescent="0.35">
      <c r="B5" s="107"/>
      <c r="C5" s="107"/>
      <c r="D5" s="107"/>
      <c r="E5" s="158"/>
      <c r="F5" s="107"/>
      <c r="G5" s="141"/>
      <c r="H5" s="107"/>
      <c r="I5" s="107"/>
    </row>
    <row r="6" spans="1:9" ht="3.75" customHeight="1" x14ac:dyDescent="0.3">
      <c r="B6" s="106"/>
      <c r="C6" s="108"/>
      <c r="D6" s="109"/>
      <c r="E6" s="159"/>
      <c r="F6" s="109"/>
      <c r="G6" s="142"/>
      <c r="H6" s="109"/>
      <c r="I6" s="110"/>
    </row>
    <row r="7" spans="1:9" ht="23.25" customHeight="1" x14ac:dyDescent="0.25">
      <c r="B7" s="228" t="s">
        <v>471</v>
      </c>
      <c r="C7" s="228"/>
      <c r="D7" s="228"/>
      <c r="E7" s="228"/>
      <c r="F7" s="228"/>
      <c r="G7" s="228"/>
      <c r="H7" s="228"/>
      <c r="I7" s="228"/>
    </row>
    <row r="8" spans="1:9" ht="22.5" hidden="1" customHeight="1" x14ac:dyDescent="0.3">
      <c r="B8" s="106"/>
      <c r="C8" s="111"/>
      <c r="D8" s="111"/>
      <c r="E8" s="160"/>
      <c r="F8" s="111"/>
      <c r="G8" s="143"/>
      <c r="H8" s="111"/>
      <c r="I8" s="112" t="s">
        <v>0</v>
      </c>
    </row>
    <row r="9" spans="1:9" s="79" customFormat="1" ht="12.75" customHeight="1" x14ac:dyDescent="0.2">
      <c r="A9" s="229" t="s">
        <v>220</v>
      </c>
      <c r="B9" s="230" t="s">
        <v>2</v>
      </c>
      <c r="C9" s="230" t="s">
        <v>213</v>
      </c>
      <c r="D9" s="230"/>
      <c r="E9" s="230"/>
      <c r="F9" s="230"/>
      <c r="G9" s="231" t="s">
        <v>3</v>
      </c>
      <c r="H9" s="232" t="s">
        <v>214</v>
      </c>
      <c r="I9" s="233"/>
    </row>
    <row r="10" spans="1:9" s="79" customFormat="1" ht="51.6" customHeight="1" x14ac:dyDescent="0.2">
      <c r="A10" s="229"/>
      <c r="B10" s="230"/>
      <c r="C10" s="181" t="s">
        <v>134</v>
      </c>
      <c r="D10" s="181" t="s">
        <v>215</v>
      </c>
      <c r="E10" s="181" t="s">
        <v>216</v>
      </c>
      <c r="F10" s="181" t="s">
        <v>217</v>
      </c>
      <c r="G10" s="231"/>
      <c r="H10" s="182" t="s">
        <v>218</v>
      </c>
      <c r="I10" s="182" t="s">
        <v>219</v>
      </c>
    </row>
    <row r="11" spans="1:9" ht="42" customHeight="1" x14ac:dyDescent="0.25">
      <c r="A11" s="124">
        <v>1</v>
      </c>
      <c r="B11" s="80" t="s">
        <v>135</v>
      </c>
      <c r="C11" s="93" t="s">
        <v>58</v>
      </c>
      <c r="D11" s="93"/>
      <c r="E11" s="93"/>
      <c r="F11" s="93"/>
      <c r="G11" s="98"/>
      <c r="H11" s="115">
        <f>H12+H162+H60+H172</f>
        <v>25858099.02</v>
      </c>
      <c r="I11" s="94"/>
    </row>
    <row r="12" spans="1:9" x14ac:dyDescent="0.25">
      <c r="A12" s="86"/>
      <c r="B12" s="81" t="s">
        <v>136</v>
      </c>
      <c r="C12" s="93" t="s">
        <v>58</v>
      </c>
      <c r="D12" s="93" t="s">
        <v>181</v>
      </c>
      <c r="E12" s="93"/>
      <c r="F12" s="93"/>
      <c r="G12" s="98">
        <f>G14+G18+G24+G37+G47+G51</f>
        <v>23801749.199999996</v>
      </c>
      <c r="H12" s="94">
        <f>H14+H18+H24+H37+H51</f>
        <v>13226476.039999999</v>
      </c>
      <c r="I12" s="94">
        <f>I24+I51+I113+I162</f>
        <v>9238050</v>
      </c>
    </row>
    <row r="13" spans="1:9" ht="51.75" hidden="1" customHeight="1" x14ac:dyDescent="0.25">
      <c r="A13" s="86"/>
      <c r="B13" s="81"/>
      <c r="C13" s="93" t="s">
        <v>58</v>
      </c>
      <c r="D13" s="93" t="s">
        <v>182</v>
      </c>
      <c r="E13" s="93"/>
      <c r="F13" s="93"/>
      <c r="G13" s="98">
        <f>G14+G18+G24+G37</f>
        <v>12763941.329999998</v>
      </c>
      <c r="H13" s="94"/>
      <c r="I13" s="94">
        <f>I14+I18+I24+I37</f>
        <v>0</v>
      </c>
    </row>
    <row r="14" spans="1:9" ht="41.25" customHeight="1" x14ac:dyDescent="0.25">
      <c r="A14" s="86"/>
      <c r="B14" s="87" t="s">
        <v>137</v>
      </c>
      <c r="C14" s="93">
        <v>940</v>
      </c>
      <c r="D14" s="93" t="s">
        <v>183</v>
      </c>
      <c r="E14" s="93"/>
      <c r="F14" s="93"/>
      <c r="G14" s="164">
        <f>G15</f>
        <v>2840392.61</v>
      </c>
      <c r="H14" s="94">
        <f>H17</f>
        <v>1893606</v>
      </c>
      <c r="I14" s="96"/>
    </row>
    <row r="15" spans="1:9" x14ac:dyDescent="0.25">
      <c r="A15" s="86"/>
      <c r="B15" s="82" t="s">
        <v>138</v>
      </c>
      <c r="C15" s="95">
        <v>940</v>
      </c>
      <c r="D15" s="95" t="s">
        <v>183</v>
      </c>
      <c r="E15" s="95" t="s">
        <v>322</v>
      </c>
      <c r="F15" s="95"/>
      <c r="G15" s="100">
        <f>G16</f>
        <v>2840392.61</v>
      </c>
      <c r="H15" s="96"/>
      <c r="I15" s="96"/>
    </row>
    <row r="16" spans="1:9" ht="44.25" customHeight="1" x14ac:dyDescent="0.25">
      <c r="A16" s="86"/>
      <c r="B16" s="83" t="s">
        <v>144</v>
      </c>
      <c r="C16" s="95">
        <v>940</v>
      </c>
      <c r="D16" s="95" t="s">
        <v>183</v>
      </c>
      <c r="E16" s="95" t="s">
        <v>323</v>
      </c>
      <c r="F16" s="95"/>
      <c r="G16" s="100">
        <f>G17</f>
        <v>2840392.61</v>
      </c>
      <c r="H16" s="96"/>
      <c r="I16" s="96"/>
    </row>
    <row r="17" spans="1:11" ht="55.15" customHeight="1" x14ac:dyDescent="0.25">
      <c r="A17" s="86"/>
      <c r="B17" s="83" t="s">
        <v>139</v>
      </c>
      <c r="C17" s="95">
        <v>940</v>
      </c>
      <c r="D17" s="95" t="s">
        <v>183</v>
      </c>
      <c r="E17" s="95" t="s">
        <v>323</v>
      </c>
      <c r="F17" s="95" t="s">
        <v>185</v>
      </c>
      <c r="G17" s="100">
        <v>2840392.61</v>
      </c>
      <c r="H17" s="96">
        <v>1893606</v>
      </c>
      <c r="I17" s="96"/>
    </row>
    <row r="18" spans="1:11" ht="39.75" customHeight="1" x14ac:dyDescent="0.25">
      <c r="A18" s="86"/>
      <c r="B18" s="88" t="s">
        <v>140</v>
      </c>
      <c r="C18" s="93">
        <v>940</v>
      </c>
      <c r="D18" s="93" t="s">
        <v>186</v>
      </c>
      <c r="E18" s="93"/>
      <c r="F18" s="93"/>
      <c r="G18" s="164">
        <f>G19</f>
        <v>1339897.27</v>
      </c>
      <c r="H18" s="94">
        <f>H19</f>
        <v>466372</v>
      </c>
      <c r="I18" s="94"/>
    </row>
    <row r="19" spans="1:11" x14ac:dyDescent="0.25">
      <c r="A19" s="86"/>
      <c r="B19" s="81" t="s">
        <v>141</v>
      </c>
      <c r="C19" s="93">
        <v>940</v>
      </c>
      <c r="D19" s="93" t="s">
        <v>186</v>
      </c>
      <c r="E19" s="93" t="s">
        <v>322</v>
      </c>
      <c r="F19" s="93"/>
      <c r="G19" s="98">
        <f>G20</f>
        <v>1339897.27</v>
      </c>
      <c r="H19" s="94">
        <f>H20</f>
        <v>466372</v>
      </c>
      <c r="I19" s="94"/>
    </row>
    <row r="20" spans="1:11" ht="53.25" customHeight="1" x14ac:dyDescent="0.25">
      <c r="A20" s="86"/>
      <c r="B20" s="89" t="s">
        <v>142</v>
      </c>
      <c r="C20" s="95">
        <v>940</v>
      </c>
      <c r="D20" s="95" t="s">
        <v>186</v>
      </c>
      <c r="E20" s="95" t="s">
        <v>324</v>
      </c>
      <c r="F20" s="95"/>
      <c r="G20" s="100">
        <f>G21+G23+G22</f>
        <v>1339897.27</v>
      </c>
      <c r="H20" s="96">
        <f>H21</f>
        <v>466372</v>
      </c>
      <c r="I20" s="96"/>
    </row>
    <row r="21" spans="1:11" ht="72" customHeight="1" x14ac:dyDescent="0.25">
      <c r="A21" s="86"/>
      <c r="B21" s="83" t="s">
        <v>139</v>
      </c>
      <c r="C21" s="95">
        <v>940</v>
      </c>
      <c r="D21" s="95" t="s">
        <v>186</v>
      </c>
      <c r="E21" s="95" t="s">
        <v>324</v>
      </c>
      <c r="F21" s="95" t="s">
        <v>185</v>
      </c>
      <c r="G21" s="100">
        <v>1045387.27</v>
      </c>
      <c r="H21" s="96">
        <v>466372</v>
      </c>
      <c r="I21" s="94"/>
    </row>
    <row r="22" spans="1:11" ht="28.5" customHeight="1" x14ac:dyDescent="0.25">
      <c r="A22" s="86"/>
      <c r="B22" s="83" t="s">
        <v>143</v>
      </c>
      <c r="C22" s="95">
        <v>940</v>
      </c>
      <c r="D22" s="95" t="s">
        <v>186</v>
      </c>
      <c r="E22" s="95" t="s">
        <v>324</v>
      </c>
      <c r="F22" s="95" t="s">
        <v>187</v>
      </c>
      <c r="G22" s="100">
        <v>268860</v>
      </c>
      <c r="H22" s="115"/>
      <c r="I22" s="94"/>
    </row>
    <row r="23" spans="1:11" ht="15" customHeight="1" x14ac:dyDescent="0.25">
      <c r="A23" s="86"/>
      <c r="B23" s="83" t="s">
        <v>149</v>
      </c>
      <c r="C23" s="95">
        <v>940</v>
      </c>
      <c r="D23" s="95" t="s">
        <v>186</v>
      </c>
      <c r="E23" s="95" t="s">
        <v>324</v>
      </c>
      <c r="F23" s="95" t="s">
        <v>191</v>
      </c>
      <c r="G23" s="100">
        <v>25650</v>
      </c>
      <c r="H23" s="115"/>
      <c r="I23" s="94"/>
    </row>
    <row r="24" spans="1:11" ht="39.75" customHeight="1" x14ac:dyDescent="0.25">
      <c r="A24" s="86"/>
      <c r="B24" s="88" t="s">
        <v>145</v>
      </c>
      <c r="C24" s="95">
        <v>940</v>
      </c>
      <c r="D24" s="93" t="s">
        <v>188</v>
      </c>
      <c r="E24" s="93"/>
      <c r="F24" s="93"/>
      <c r="G24" s="164">
        <f>G25</f>
        <v>6940381.0700000003</v>
      </c>
      <c r="H24" s="94">
        <f>H27+H30</f>
        <v>3504646</v>
      </c>
      <c r="I24" s="94">
        <f>I25</f>
        <v>0</v>
      </c>
    </row>
    <row r="25" spans="1:11" ht="24.75" customHeight="1" x14ac:dyDescent="0.25">
      <c r="A25" s="86"/>
      <c r="B25" s="82" t="s">
        <v>141</v>
      </c>
      <c r="C25" s="95">
        <v>940</v>
      </c>
      <c r="D25" s="95" t="s">
        <v>188</v>
      </c>
      <c r="E25" s="95" t="s">
        <v>322</v>
      </c>
      <c r="F25" s="95"/>
      <c r="G25" s="100">
        <f>G26+G29+G31</f>
        <v>6940381.0700000003</v>
      </c>
      <c r="H25" s="96"/>
      <c r="I25" s="96">
        <f>I28</f>
        <v>0</v>
      </c>
    </row>
    <row r="26" spans="1:11" ht="32.25" customHeight="1" x14ac:dyDescent="0.25">
      <c r="A26" s="86"/>
      <c r="B26" s="83" t="s">
        <v>339</v>
      </c>
      <c r="C26" s="95">
        <v>940</v>
      </c>
      <c r="D26" s="95" t="s">
        <v>188</v>
      </c>
      <c r="E26" s="95" t="s">
        <v>325</v>
      </c>
      <c r="F26" s="95"/>
      <c r="G26" s="98">
        <f>G27</f>
        <v>2793557.03</v>
      </c>
      <c r="H26" s="96"/>
      <c r="I26" s="96"/>
    </row>
    <row r="27" spans="1:11" ht="64.5" x14ac:dyDescent="0.25">
      <c r="A27" s="86"/>
      <c r="B27" s="83" t="s">
        <v>139</v>
      </c>
      <c r="C27" s="95">
        <v>940</v>
      </c>
      <c r="D27" s="95" t="s">
        <v>188</v>
      </c>
      <c r="E27" s="95" t="s">
        <v>325</v>
      </c>
      <c r="F27" s="95" t="s">
        <v>185</v>
      </c>
      <c r="G27" s="100">
        <v>2793557.03</v>
      </c>
      <c r="H27" s="96">
        <v>3354213</v>
      </c>
      <c r="I27" s="96"/>
    </row>
    <row r="28" spans="1:11" ht="61.5" hidden="1" customHeight="1" x14ac:dyDescent="0.25">
      <c r="A28" s="86"/>
      <c r="B28" s="89" t="s">
        <v>142</v>
      </c>
      <c r="C28" s="95">
        <v>940</v>
      </c>
      <c r="D28" s="95" t="s">
        <v>188</v>
      </c>
      <c r="E28" s="95" t="s">
        <v>325</v>
      </c>
      <c r="F28" s="95" t="s">
        <v>187</v>
      </c>
      <c r="G28" s="100"/>
      <c r="H28" s="96"/>
      <c r="I28" s="96"/>
    </row>
    <row r="29" spans="1:11" ht="59.25" customHeight="1" x14ac:dyDescent="0.25">
      <c r="A29" s="86"/>
      <c r="B29" s="89" t="s">
        <v>142</v>
      </c>
      <c r="C29" s="95">
        <v>940</v>
      </c>
      <c r="D29" s="95" t="s">
        <v>188</v>
      </c>
      <c r="E29" s="95" t="s">
        <v>324</v>
      </c>
      <c r="F29" s="95"/>
      <c r="G29" s="98">
        <f>G30</f>
        <v>3735194.04</v>
      </c>
      <c r="H29" s="96"/>
      <c r="I29" s="96"/>
      <c r="K29" s="165"/>
    </row>
    <row r="30" spans="1:11" ht="66.75" customHeight="1" x14ac:dyDescent="0.25">
      <c r="A30" s="86"/>
      <c r="B30" s="83" t="s">
        <v>139</v>
      </c>
      <c r="C30" s="95">
        <v>940</v>
      </c>
      <c r="D30" s="95" t="s">
        <v>188</v>
      </c>
      <c r="E30" s="95" t="s">
        <v>324</v>
      </c>
      <c r="F30" s="95" t="s">
        <v>185</v>
      </c>
      <c r="G30" s="100">
        <v>3735194.04</v>
      </c>
      <c r="H30" s="96">
        <f>150433</f>
        <v>150433</v>
      </c>
      <c r="I30" s="96"/>
    </row>
    <row r="31" spans="1:11" ht="56.25" customHeight="1" x14ac:dyDescent="0.25">
      <c r="A31" s="86"/>
      <c r="B31" s="89" t="s">
        <v>142</v>
      </c>
      <c r="C31" s="95">
        <v>940</v>
      </c>
      <c r="D31" s="95" t="s">
        <v>188</v>
      </c>
      <c r="E31" s="95" t="s">
        <v>324</v>
      </c>
      <c r="F31" s="95"/>
      <c r="G31" s="98">
        <f>G32+G34+G33</f>
        <v>411630</v>
      </c>
      <c r="H31" s="96"/>
      <c r="I31" s="96"/>
    </row>
    <row r="32" spans="1:11" ht="72.75" hidden="1" customHeight="1" x14ac:dyDescent="0.25">
      <c r="A32" s="86"/>
      <c r="B32" s="83" t="s">
        <v>139</v>
      </c>
      <c r="C32" s="95">
        <v>940</v>
      </c>
      <c r="D32" s="95" t="s">
        <v>188</v>
      </c>
      <c r="E32" s="95" t="s">
        <v>324</v>
      </c>
      <c r="F32" s="95" t="s">
        <v>185</v>
      </c>
      <c r="G32" s="100">
        <v>0</v>
      </c>
      <c r="H32" s="96"/>
      <c r="I32" s="96"/>
    </row>
    <row r="33" spans="1:9" ht="28.9" customHeight="1" x14ac:dyDescent="0.25">
      <c r="A33" s="86"/>
      <c r="B33" s="83" t="s">
        <v>143</v>
      </c>
      <c r="C33" s="95">
        <v>940</v>
      </c>
      <c r="D33" s="95" t="s">
        <v>188</v>
      </c>
      <c r="E33" s="95" t="s">
        <v>324</v>
      </c>
      <c r="F33" s="95" t="s">
        <v>187</v>
      </c>
      <c r="G33" s="100">
        <v>309900</v>
      </c>
      <c r="H33" s="115"/>
      <c r="I33" s="94"/>
    </row>
    <row r="34" spans="1:9" ht="19.899999999999999" customHeight="1" x14ac:dyDescent="0.25">
      <c r="A34" s="86"/>
      <c r="B34" s="83" t="s">
        <v>149</v>
      </c>
      <c r="C34" s="95">
        <v>940</v>
      </c>
      <c r="D34" s="95" t="s">
        <v>188</v>
      </c>
      <c r="E34" s="95" t="s">
        <v>324</v>
      </c>
      <c r="F34" s="95" t="s">
        <v>191</v>
      </c>
      <c r="G34" s="100">
        <v>101730</v>
      </c>
      <c r="H34" s="115"/>
      <c r="I34" s="94"/>
    </row>
    <row r="35" spans="1:9" ht="33.75" hidden="1" customHeight="1" x14ac:dyDescent="0.25">
      <c r="A35" s="86"/>
      <c r="B35" s="83" t="s">
        <v>143</v>
      </c>
      <c r="C35" s="95">
        <v>940</v>
      </c>
      <c r="D35" s="95" t="s">
        <v>188</v>
      </c>
      <c r="E35" s="95" t="s">
        <v>324</v>
      </c>
      <c r="F35" s="95" t="s">
        <v>187</v>
      </c>
      <c r="G35" s="100">
        <v>0</v>
      </c>
      <c r="H35" s="115"/>
      <c r="I35" s="94"/>
    </row>
    <row r="36" spans="1:9" ht="22.5" hidden="1" customHeight="1" x14ac:dyDescent="0.25">
      <c r="A36" s="86"/>
      <c r="B36" s="83" t="s">
        <v>149</v>
      </c>
      <c r="C36" s="95">
        <v>940</v>
      </c>
      <c r="D36" s="95" t="s">
        <v>188</v>
      </c>
      <c r="E36" s="95" t="s">
        <v>326</v>
      </c>
      <c r="F36" s="95" t="s">
        <v>191</v>
      </c>
      <c r="G36" s="100">
        <v>0</v>
      </c>
      <c r="H36" s="115"/>
      <c r="I36" s="94"/>
    </row>
    <row r="37" spans="1:9" ht="46.5" customHeight="1" x14ac:dyDescent="0.25">
      <c r="A37" s="86"/>
      <c r="B37" s="88" t="s">
        <v>146</v>
      </c>
      <c r="C37" s="95">
        <v>940</v>
      </c>
      <c r="D37" s="93" t="s">
        <v>189</v>
      </c>
      <c r="E37" s="93"/>
      <c r="F37" s="93"/>
      <c r="G37" s="164">
        <f>G38+G41</f>
        <v>1643270.38</v>
      </c>
      <c r="H37" s="94">
        <f>H38</f>
        <v>3256659.04</v>
      </c>
      <c r="I37" s="96"/>
    </row>
    <row r="38" spans="1:9" s="46" customFormat="1" ht="18.600000000000001" customHeight="1" x14ac:dyDescent="0.25">
      <c r="A38" s="125"/>
      <c r="B38" s="82" t="s">
        <v>138</v>
      </c>
      <c r="C38" s="95">
        <v>940</v>
      </c>
      <c r="D38" s="95" t="s">
        <v>189</v>
      </c>
      <c r="E38" s="95" t="s">
        <v>322</v>
      </c>
      <c r="F38" s="95"/>
      <c r="G38" s="100">
        <f t="shared" ref="G38:G43" si="0">G39</f>
        <v>1443270.38</v>
      </c>
      <c r="H38" s="96">
        <f t="shared" ref="H38:H42" si="1">H39</f>
        <v>3256659.04</v>
      </c>
      <c r="I38" s="96"/>
    </row>
    <row r="39" spans="1:9" ht="27.75" customHeight="1" x14ac:dyDescent="0.25">
      <c r="A39" s="86"/>
      <c r="B39" s="89" t="s">
        <v>142</v>
      </c>
      <c r="C39" s="95">
        <v>940</v>
      </c>
      <c r="D39" s="95" t="s">
        <v>189</v>
      </c>
      <c r="E39" s="95" t="s">
        <v>324</v>
      </c>
      <c r="F39" s="95"/>
      <c r="G39" s="100">
        <f t="shared" si="0"/>
        <v>1443270.38</v>
      </c>
      <c r="H39" s="96">
        <f t="shared" si="1"/>
        <v>3256659.04</v>
      </c>
      <c r="I39" s="94"/>
    </row>
    <row r="40" spans="1:9" ht="54.6" customHeight="1" x14ac:dyDescent="0.25">
      <c r="A40" s="86"/>
      <c r="B40" s="83" t="s">
        <v>139</v>
      </c>
      <c r="C40" s="95">
        <v>940</v>
      </c>
      <c r="D40" s="95" t="s">
        <v>189</v>
      </c>
      <c r="E40" s="95" t="s">
        <v>324</v>
      </c>
      <c r="F40" s="95" t="s">
        <v>185</v>
      </c>
      <c r="G40" s="100">
        <v>1443270.38</v>
      </c>
      <c r="H40" s="96">
        <v>3256659.04</v>
      </c>
      <c r="I40" s="96"/>
    </row>
    <row r="41" spans="1:9" ht="28.5" customHeight="1" x14ac:dyDescent="0.25">
      <c r="A41" s="86"/>
      <c r="B41" s="83" t="s">
        <v>143</v>
      </c>
      <c r="C41" s="95">
        <v>940</v>
      </c>
      <c r="D41" s="95" t="s">
        <v>189</v>
      </c>
      <c r="E41" s="95" t="s">
        <v>324</v>
      </c>
      <c r="F41" s="95" t="s">
        <v>187</v>
      </c>
      <c r="G41" s="100">
        <v>200000</v>
      </c>
      <c r="H41" s="116"/>
      <c r="I41" s="96">
        <v>881200</v>
      </c>
    </row>
    <row r="42" spans="1:9" ht="43.5" hidden="1" customHeight="1" x14ac:dyDescent="0.25">
      <c r="A42" s="86"/>
      <c r="B42" s="88" t="s">
        <v>248</v>
      </c>
      <c r="C42" s="95">
        <v>940</v>
      </c>
      <c r="D42" s="93" t="s">
        <v>247</v>
      </c>
      <c r="E42" s="93"/>
      <c r="F42" s="93"/>
      <c r="G42" s="98">
        <f>G43</f>
        <v>0</v>
      </c>
      <c r="H42" s="94">
        <f t="shared" si="1"/>
        <v>0</v>
      </c>
      <c r="I42" s="96"/>
    </row>
    <row r="43" spans="1:9" s="46" customFormat="1" ht="14.45" hidden="1" customHeight="1" x14ac:dyDescent="0.25">
      <c r="A43" s="125"/>
      <c r="B43" s="82" t="s">
        <v>138</v>
      </c>
      <c r="C43" s="95">
        <v>940</v>
      </c>
      <c r="D43" s="95" t="s">
        <v>247</v>
      </c>
      <c r="E43" s="95" t="s">
        <v>322</v>
      </c>
      <c r="F43" s="95"/>
      <c r="G43" s="100">
        <f t="shared" si="0"/>
        <v>0</v>
      </c>
      <c r="H43" s="96"/>
      <c r="I43" s="96"/>
    </row>
    <row r="44" spans="1:9" ht="54.75" hidden="1" customHeight="1" x14ac:dyDescent="0.25">
      <c r="A44" s="86"/>
      <c r="B44" s="89" t="s">
        <v>311</v>
      </c>
      <c r="C44" s="95">
        <v>940</v>
      </c>
      <c r="D44" s="95" t="s">
        <v>247</v>
      </c>
      <c r="E44" s="95" t="s">
        <v>327</v>
      </c>
      <c r="F44" s="95"/>
      <c r="G44" s="100">
        <f>G46+G45</f>
        <v>0</v>
      </c>
      <c r="H44" s="96"/>
      <c r="I44" s="94"/>
    </row>
    <row r="45" spans="1:9" ht="67.5" hidden="1" customHeight="1" x14ac:dyDescent="0.25">
      <c r="A45" s="86"/>
      <c r="B45" s="83" t="s">
        <v>139</v>
      </c>
      <c r="C45" s="95">
        <v>940</v>
      </c>
      <c r="D45" s="95" t="s">
        <v>247</v>
      </c>
      <c r="E45" s="95" t="s">
        <v>310</v>
      </c>
      <c r="F45" s="95" t="s">
        <v>185</v>
      </c>
      <c r="G45" s="100"/>
      <c r="H45" s="96">
        <v>79100</v>
      </c>
      <c r="I45" s="96"/>
    </row>
    <row r="46" spans="1:9" ht="27.75" hidden="1" customHeight="1" x14ac:dyDescent="0.25">
      <c r="A46" s="86"/>
      <c r="B46" s="83" t="s">
        <v>143</v>
      </c>
      <c r="C46" s="95">
        <v>940</v>
      </c>
      <c r="D46" s="95" t="s">
        <v>247</v>
      </c>
      <c r="E46" s="95" t="s">
        <v>327</v>
      </c>
      <c r="F46" s="95" t="s">
        <v>187</v>
      </c>
      <c r="G46" s="100"/>
      <c r="H46" s="96"/>
      <c r="I46" s="96"/>
    </row>
    <row r="47" spans="1:9" x14ac:dyDescent="0.25">
      <c r="A47" s="86"/>
      <c r="B47" s="80" t="s">
        <v>147</v>
      </c>
      <c r="C47" s="95">
        <v>940</v>
      </c>
      <c r="D47" s="93" t="s">
        <v>190</v>
      </c>
      <c r="E47" s="93"/>
      <c r="F47" s="93"/>
      <c r="G47" s="164">
        <f>G48</f>
        <v>10000</v>
      </c>
      <c r="H47" s="116"/>
      <c r="I47" s="96"/>
    </row>
    <row r="48" spans="1:9" ht="14.45" hidden="1" customHeight="1" x14ac:dyDescent="0.25">
      <c r="A48" s="86"/>
      <c r="B48" s="82" t="s">
        <v>138</v>
      </c>
      <c r="C48" s="95">
        <v>940</v>
      </c>
      <c r="D48" s="95" t="s">
        <v>190</v>
      </c>
      <c r="E48" s="95" t="s">
        <v>322</v>
      </c>
      <c r="F48" s="95"/>
      <c r="G48" s="100">
        <f>G49</f>
        <v>10000</v>
      </c>
      <c r="H48" s="116"/>
      <c r="I48" s="96"/>
    </row>
    <row r="49" spans="1:9" ht="33" hidden="1" customHeight="1" x14ac:dyDescent="0.25">
      <c r="A49" s="86"/>
      <c r="B49" s="83" t="s">
        <v>148</v>
      </c>
      <c r="C49" s="95">
        <v>940</v>
      </c>
      <c r="D49" s="95" t="s">
        <v>190</v>
      </c>
      <c r="E49" s="95" t="s">
        <v>328</v>
      </c>
      <c r="F49" s="95"/>
      <c r="G49" s="100">
        <f>G50</f>
        <v>10000</v>
      </c>
      <c r="H49" s="116"/>
      <c r="I49" s="96"/>
    </row>
    <row r="50" spans="1:9" x14ac:dyDescent="0.25">
      <c r="A50" s="86"/>
      <c r="B50" s="83" t="s">
        <v>149</v>
      </c>
      <c r="C50" s="95">
        <v>940</v>
      </c>
      <c r="D50" s="95" t="s">
        <v>190</v>
      </c>
      <c r="E50" s="95" t="s">
        <v>328</v>
      </c>
      <c r="F50" s="95" t="s">
        <v>191</v>
      </c>
      <c r="G50" s="100">
        <v>10000</v>
      </c>
      <c r="H50" s="116"/>
      <c r="I50" s="96"/>
    </row>
    <row r="51" spans="1:9" ht="15" customHeight="1" x14ac:dyDescent="0.25">
      <c r="A51" s="86"/>
      <c r="B51" s="80" t="s">
        <v>150</v>
      </c>
      <c r="C51" s="93">
        <v>940</v>
      </c>
      <c r="D51" s="93" t="s">
        <v>192</v>
      </c>
      <c r="E51" s="93"/>
      <c r="F51" s="93"/>
      <c r="G51" s="164">
        <f>G53+G61+G64+G57+G59</f>
        <v>11027807.869999999</v>
      </c>
      <c r="H51" s="117">
        <f>H54</f>
        <v>4105193</v>
      </c>
      <c r="I51" s="94">
        <f>I55</f>
        <v>881200</v>
      </c>
    </row>
    <row r="52" spans="1:9" s="46" customFormat="1" x14ac:dyDescent="0.25">
      <c r="A52" s="125"/>
      <c r="B52" s="82" t="s">
        <v>138</v>
      </c>
      <c r="C52" s="95">
        <v>940</v>
      </c>
      <c r="D52" s="95" t="s">
        <v>192</v>
      </c>
      <c r="E52" s="95" t="s">
        <v>322</v>
      </c>
      <c r="F52" s="95"/>
      <c r="G52" s="100">
        <f>G53+G61</f>
        <v>10749607.869999999</v>
      </c>
      <c r="H52" s="96">
        <f>H54</f>
        <v>4105193</v>
      </c>
      <c r="I52" s="96"/>
    </row>
    <row r="53" spans="1:9" ht="65.25" customHeight="1" x14ac:dyDescent="0.25">
      <c r="A53" s="86"/>
      <c r="B53" s="89" t="s">
        <v>151</v>
      </c>
      <c r="C53" s="95">
        <v>940</v>
      </c>
      <c r="D53" s="95" t="s">
        <v>192</v>
      </c>
      <c r="E53" s="95" t="s">
        <v>326</v>
      </c>
      <c r="F53" s="95"/>
      <c r="G53" s="100">
        <f>SUM(G54:G56)</f>
        <v>10729107.869999999</v>
      </c>
      <c r="H53" s="96"/>
      <c r="I53" s="94"/>
    </row>
    <row r="54" spans="1:9" ht="66.75" customHeight="1" x14ac:dyDescent="0.25">
      <c r="A54" s="86"/>
      <c r="B54" s="83" t="s">
        <v>139</v>
      </c>
      <c r="C54" s="95">
        <v>940</v>
      </c>
      <c r="D54" s="95" t="s">
        <v>192</v>
      </c>
      <c r="E54" s="95" t="s">
        <v>326</v>
      </c>
      <c r="F54" s="95" t="s">
        <v>185</v>
      </c>
      <c r="G54" s="100">
        <v>6253935.2699999996</v>
      </c>
      <c r="H54" s="96">
        <v>4105193</v>
      </c>
      <c r="I54" s="96"/>
    </row>
    <row r="55" spans="1:9" ht="28.5" customHeight="1" x14ac:dyDescent="0.25">
      <c r="A55" s="86"/>
      <c r="B55" s="83" t="s">
        <v>143</v>
      </c>
      <c r="C55" s="95">
        <v>940</v>
      </c>
      <c r="D55" s="95" t="s">
        <v>192</v>
      </c>
      <c r="E55" s="95" t="s">
        <v>326</v>
      </c>
      <c r="F55" s="95" t="s">
        <v>187</v>
      </c>
      <c r="G55" s="100">
        <v>3910972.6</v>
      </c>
      <c r="H55" s="116"/>
      <c r="I55" s="96">
        <v>881200</v>
      </c>
    </row>
    <row r="56" spans="1:9" ht="16.899999999999999" customHeight="1" x14ac:dyDescent="0.25">
      <c r="A56" s="86"/>
      <c r="B56" s="83" t="s">
        <v>149</v>
      </c>
      <c r="C56" s="95">
        <v>940</v>
      </c>
      <c r="D56" s="95" t="s">
        <v>192</v>
      </c>
      <c r="E56" s="95" t="s">
        <v>326</v>
      </c>
      <c r="F56" s="95" t="s">
        <v>191</v>
      </c>
      <c r="G56" s="100">
        <v>564200</v>
      </c>
      <c r="H56" s="115"/>
      <c r="I56" s="94"/>
    </row>
    <row r="57" spans="1:9" ht="41.45" customHeight="1" x14ac:dyDescent="0.25">
      <c r="A57" s="86"/>
      <c r="B57" s="83" t="s">
        <v>429</v>
      </c>
      <c r="C57" s="95" t="s">
        <v>58</v>
      </c>
      <c r="D57" s="95" t="s">
        <v>192</v>
      </c>
      <c r="E57" s="95" t="s">
        <v>430</v>
      </c>
      <c r="F57" s="95"/>
      <c r="G57" s="100">
        <f>G58</f>
        <v>138200</v>
      </c>
      <c r="H57" s="116"/>
      <c r="I57" s="96"/>
    </row>
    <row r="58" spans="1:9" ht="31.9" customHeight="1" x14ac:dyDescent="0.25">
      <c r="A58" s="86"/>
      <c r="B58" s="83" t="s">
        <v>143</v>
      </c>
      <c r="C58" s="95" t="s">
        <v>58</v>
      </c>
      <c r="D58" s="95" t="s">
        <v>192</v>
      </c>
      <c r="E58" s="95" t="s">
        <v>430</v>
      </c>
      <c r="F58" s="95" t="s">
        <v>187</v>
      </c>
      <c r="G58" s="100">
        <v>138200</v>
      </c>
      <c r="H58" s="116"/>
      <c r="I58" s="96"/>
    </row>
    <row r="59" spans="1:9" ht="39" x14ac:dyDescent="0.25">
      <c r="A59" s="86"/>
      <c r="B59" s="83" t="s">
        <v>431</v>
      </c>
      <c r="C59" s="95" t="s">
        <v>58</v>
      </c>
      <c r="D59" s="95" t="s">
        <v>192</v>
      </c>
      <c r="E59" s="95" t="s">
        <v>432</v>
      </c>
      <c r="F59" s="95"/>
      <c r="G59" s="100">
        <f>G60</f>
        <v>140000</v>
      </c>
      <c r="H59" s="116"/>
      <c r="I59" s="96"/>
    </row>
    <row r="60" spans="1:9" ht="26.25" x14ac:dyDescent="0.25">
      <c r="A60" s="86"/>
      <c r="B60" s="83" t="s">
        <v>143</v>
      </c>
      <c r="C60" s="95" t="s">
        <v>58</v>
      </c>
      <c r="D60" s="95" t="s">
        <v>192</v>
      </c>
      <c r="E60" s="95" t="s">
        <v>432</v>
      </c>
      <c r="F60" s="95" t="s">
        <v>187</v>
      </c>
      <c r="G60" s="100">
        <v>140000</v>
      </c>
      <c r="H60" s="94">
        <f t="shared" ref="H60:H62" si="2">H61</f>
        <v>273659</v>
      </c>
      <c r="I60" s="94"/>
    </row>
    <row r="61" spans="1:9" ht="25.9" customHeight="1" x14ac:dyDescent="0.25">
      <c r="A61" s="86"/>
      <c r="B61" s="90" t="s">
        <v>152</v>
      </c>
      <c r="C61" s="95">
        <v>940</v>
      </c>
      <c r="D61" s="97" t="s">
        <v>192</v>
      </c>
      <c r="E61" s="97" t="s">
        <v>329</v>
      </c>
      <c r="F61" s="97"/>
      <c r="G61" s="98">
        <f>G62</f>
        <v>20500</v>
      </c>
      <c r="H61" s="96">
        <f t="shared" si="2"/>
        <v>273659</v>
      </c>
      <c r="I61" s="94"/>
    </row>
    <row r="62" spans="1:9" ht="51.75" x14ac:dyDescent="0.25">
      <c r="A62" s="86"/>
      <c r="B62" s="91" t="s">
        <v>153</v>
      </c>
      <c r="C62" s="95">
        <v>940</v>
      </c>
      <c r="D62" s="99" t="s">
        <v>192</v>
      </c>
      <c r="E62" s="99" t="s">
        <v>330</v>
      </c>
      <c r="F62" s="99"/>
      <c r="G62" s="100">
        <f>G63</f>
        <v>20500</v>
      </c>
      <c r="H62" s="96">
        <f t="shared" si="2"/>
        <v>273659</v>
      </c>
      <c r="I62" s="96"/>
    </row>
    <row r="63" spans="1:9" ht="28.9" customHeight="1" x14ac:dyDescent="0.25">
      <c r="A63" s="86"/>
      <c r="B63" s="83" t="s">
        <v>143</v>
      </c>
      <c r="C63" s="95">
        <v>940</v>
      </c>
      <c r="D63" s="99" t="s">
        <v>192</v>
      </c>
      <c r="E63" s="99" t="s">
        <v>330</v>
      </c>
      <c r="F63" s="99" t="s">
        <v>187</v>
      </c>
      <c r="G63" s="100">
        <v>20500</v>
      </c>
      <c r="H63" s="96">
        <f>H64+H65</f>
        <v>273659</v>
      </c>
      <c r="I63" s="96"/>
    </row>
    <row r="64" spans="1:9" ht="57.75" hidden="1" customHeight="1" x14ac:dyDescent="0.25">
      <c r="A64" s="86"/>
      <c r="B64" s="89" t="s">
        <v>433</v>
      </c>
      <c r="C64" s="95">
        <v>940</v>
      </c>
      <c r="D64" s="99" t="s">
        <v>192</v>
      </c>
      <c r="E64" s="99" t="s">
        <v>434</v>
      </c>
      <c r="F64" s="99"/>
      <c r="G64" s="98">
        <f>G65</f>
        <v>0</v>
      </c>
      <c r="H64" s="96">
        <v>273659</v>
      </c>
      <c r="I64" s="94"/>
    </row>
    <row r="65" spans="1:11" ht="30" hidden="1" customHeight="1" x14ac:dyDescent="0.25">
      <c r="A65" s="86"/>
      <c r="B65" s="89" t="s">
        <v>435</v>
      </c>
      <c r="C65" s="95">
        <v>940</v>
      </c>
      <c r="D65" s="99" t="s">
        <v>192</v>
      </c>
      <c r="E65" s="99" t="s">
        <v>436</v>
      </c>
      <c r="F65" s="99"/>
      <c r="G65" s="100">
        <f>G66+G69</f>
        <v>0</v>
      </c>
      <c r="H65" s="116"/>
      <c r="I65" s="96"/>
    </row>
    <row r="66" spans="1:11" s="130" customFormat="1" ht="26.25" hidden="1" customHeight="1" x14ac:dyDescent="0.25">
      <c r="A66" s="86"/>
      <c r="B66" s="189" t="s">
        <v>437</v>
      </c>
      <c r="C66" s="95">
        <v>940</v>
      </c>
      <c r="D66" s="99" t="s">
        <v>192</v>
      </c>
      <c r="E66" s="99" t="s">
        <v>438</v>
      </c>
      <c r="F66" s="99"/>
      <c r="G66" s="100">
        <f>G67</f>
        <v>0</v>
      </c>
      <c r="H66" s="129"/>
      <c r="I66" s="129"/>
    </row>
    <row r="67" spans="1:11" ht="26.25" hidden="1" x14ac:dyDescent="0.25">
      <c r="A67" s="86"/>
      <c r="B67" s="83" t="s">
        <v>143</v>
      </c>
      <c r="C67" s="95" t="s">
        <v>58</v>
      </c>
      <c r="D67" s="99" t="s">
        <v>192</v>
      </c>
      <c r="E67" s="99" t="s">
        <v>438</v>
      </c>
      <c r="F67" s="99" t="s">
        <v>187</v>
      </c>
      <c r="G67" s="100">
        <v>0</v>
      </c>
      <c r="H67" s="115"/>
      <c r="I67" s="94"/>
    </row>
    <row r="68" spans="1:11" ht="37.5" hidden="1" customHeight="1" x14ac:dyDescent="0.25">
      <c r="A68" s="86"/>
      <c r="B68" s="85" t="s">
        <v>164</v>
      </c>
      <c r="C68" s="101">
        <v>940</v>
      </c>
      <c r="D68" s="101"/>
      <c r="E68" s="103"/>
      <c r="F68" s="101"/>
      <c r="G68" s="145">
        <v>0</v>
      </c>
      <c r="H68" s="115"/>
      <c r="I68" s="94"/>
    </row>
    <row r="69" spans="1:11" ht="102.75" hidden="1" x14ac:dyDescent="0.25">
      <c r="A69" s="86"/>
      <c r="B69" s="89" t="s">
        <v>439</v>
      </c>
      <c r="C69" s="95">
        <v>940</v>
      </c>
      <c r="D69" s="99" t="s">
        <v>192</v>
      </c>
      <c r="E69" s="99" t="s">
        <v>440</v>
      </c>
      <c r="F69" s="99"/>
      <c r="G69" s="100">
        <f>G70</f>
        <v>0</v>
      </c>
      <c r="H69" s="96">
        <f>H70</f>
        <v>0</v>
      </c>
      <c r="I69" s="96"/>
    </row>
    <row r="70" spans="1:11" ht="30.75" hidden="1" customHeight="1" x14ac:dyDescent="0.25">
      <c r="A70" s="86"/>
      <c r="B70" s="83" t="s">
        <v>143</v>
      </c>
      <c r="C70" s="95" t="s">
        <v>58</v>
      </c>
      <c r="D70" s="99" t="s">
        <v>192</v>
      </c>
      <c r="E70" s="99" t="s">
        <v>440</v>
      </c>
      <c r="F70" s="99" t="s">
        <v>187</v>
      </c>
      <c r="G70" s="100">
        <v>0</v>
      </c>
      <c r="H70" s="115"/>
      <c r="I70" s="94"/>
    </row>
    <row r="71" spans="1:11" ht="19.149999999999999" customHeight="1" x14ac:dyDescent="0.25">
      <c r="A71" s="86"/>
      <c r="B71" s="92" t="s">
        <v>154</v>
      </c>
      <c r="C71" s="93">
        <v>940</v>
      </c>
      <c r="D71" s="93" t="s">
        <v>193</v>
      </c>
      <c r="E71" s="95"/>
      <c r="F71" s="95"/>
      <c r="G71" s="98">
        <f t="shared" ref="G71" si="3">G72</f>
        <v>631351.69999999995</v>
      </c>
      <c r="H71" s="116"/>
      <c r="I71" s="96"/>
    </row>
    <row r="72" spans="1:11" x14ac:dyDescent="0.25">
      <c r="A72" s="86"/>
      <c r="B72" s="82" t="s">
        <v>141</v>
      </c>
      <c r="C72" s="95">
        <v>940</v>
      </c>
      <c r="D72" s="95" t="s">
        <v>194</v>
      </c>
      <c r="E72" s="95" t="s">
        <v>322</v>
      </c>
      <c r="F72" s="95"/>
      <c r="G72" s="100">
        <f>G75+G74</f>
        <v>631351.69999999995</v>
      </c>
      <c r="H72" s="116"/>
      <c r="I72" s="96"/>
    </row>
    <row r="73" spans="1:11" ht="53.25" customHeight="1" x14ac:dyDescent="0.25">
      <c r="A73" s="86"/>
      <c r="B73" s="89" t="s">
        <v>142</v>
      </c>
      <c r="C73" s="95">
        <v>940</v>
      </c>
      <c r="D73" s="95" t="s">
        <v>194</v>
      </c>
      <c r="E73" s="95" t="s">
        <v>324</v>
      </c>
      <c r="F73" s="95"/>
      <c r="G73" s="100">
        <f>G74</f>
        <v>235051.7</v>
      </c>
      <c r="H73" s="96"/>
      <c r="I73" s="96"/>
      <c r="K73" s="165"/>
    </row>
    <row r="74" spans="1:11" ht="66.75" customHeight="1" x14ac:dyDescent="0.25">
      <c r="A74" s="86"/>
      <c r="B74" s="83" t="s">
        <v>139</v>
      </c>
      <c r="C74" s="95">
        <v>940</v>
      </c>
      <c r="D74" s="95" t="s">
        <v>194</v>
      </c>
      <c r="E74" s="95" t="s">
        <v>324</v>
      </c>
      <c r="F74" s="95" t="s">
        <v>185</v>
      </c>
      <c r="G74" s="100">
        <v>235051.7</v>
      </c>
      <c r="H74" s="96">
        <f>150433</f>
        <v>150433</v>
      </c>
      <c r="I74" s="96"/>
    </row>
    <row r="75" spans="1:11" ht="39" x14ac:dyDescent="0.25">
      <c r="A75" s="86"/>
      <c r="B75" s="83" t="s">
        <v>155</v>
      </c>
      <c r="C75" s="95">
        <v>940</v>
      </c>
      <c r="D75" s="95" t="s">
        <v>194</v>
      </c>
      <c r="E75" s="95" t="s">
        <v>331</v>
      </c>
      <c r="F75" s="95"/>
      <c r="G75" s="100">
        <f>G76+G77</f>
        <v>396300</v>
      </c>
      <c r="H75" s="116"/>
      <c r="I75" s="96"/>
    </row>
    <row r="76" spans="1:11" ht="64.5" x14ac:dyDescent="0.25">
      <c r="A76" s="86"/>
      <c r="B76" s="83" t="s">
        <v>139</v>
      </c>
      <c r="C76" s="95">
        <v>940</v>
      </c>
      <c r="D76" s="95" t="s">
        <v>194</v>
      </c>
      <c r="E76" s="95" t="s">
        <v>331</v>
      </c>
      <c r="F76" s="95" t="s">
        <v>185</v>
      </c>
      <c r="G76" s="100">
        <v>356304.02</v>
      </c>
      <c r="H76" s="116"/>
      <c r="I76" s="96"/>
    </row>
    <row r="77" spans="1:11" ht="25.5" customHeight="1" x14ac:dyDescent="0.25">
      <c r="A77" s="86"/>
      <c r="B77" s="83" t="s">
        <v>143</v>
      </c>
      <c r="C77" s="95">
        <v>940</v>
      </c>
      <c r="D77" s="95" t="s">
        <v>194</v>
      </c>
      <c r="E77" s="95" t="s">
        <v>331</v>
      </c>
      <c r="F77" s="95" t="s">
        <v>187</v>
      </c>
      <c r="G77" s="100">
        <v>39995.980000000003</v>
      </c>
      <c r="H77" s="115"/>
      <c r="I77" s="94"/>
    </row>
    <row r="78" spans="1:11" ht="24.75" x14ac:dyDescent="0.25">
      <c r="A78" s="126"/>
      <c r="B78" s="127" t="s">
        <v>156</v>
      </c>
      <c r="C78" s="128">
        <v>940</v>
      </c>
      <c r="D78" s="128" t="s">
        <v>194</v>
      </c>
      <c r="E78" s="128" t="s">
        <v>331</v>
      </c>
      <c r="F78" s="128"/>
      <c r="G78" s="144">
        <v>396300</v>
      </c>
      <c r="H78" s="116"/>
      <c r="I78" s="96"/>
    </row>
    <row r="79" spans="1:11" ht="31.5" customHeight="1" x14ac:dyDescent="0.25">
      <c r="A79" s="86"/>
      <c r="B79" s="80" t="s">
        <v>157</v>
      </c>
      <c r="C79" s="95">
        <v>940</v>
      </c>
      <c r="D79" s="93" t="s">
        <v>195</v>
      </c>
      <c r="E79" s="93"/>
      <c r="F79" s="93"/>
      <c r="G79" s="164">
        <f>G80+G84+G88</f>
        <v>160000</v>
      </c>
      <c r="H79" s="116"/>
      <c r="I79" s="96"/>
    </row>
    <row r="80" spans="1:11" s="46" customFormat="1" ht="42.6" customHeight="1" x14ac:dyDescent="0.25">
      <c r="A80" s="86"/>
      <c r="B80" s="80" t="s">
        <v>158</v>
      </c>
      <c r="C80" s="95">
        <v>940</v>
      </c>
      <c r="D80" s="93" t="s">
        <v>196</v>
      </c>
      <c r="E80" s="93"/>
      <c r="F80" s="93"/>
      <c r="G80" s="98">
        <f>G81</f>
        <v>50000</v>
      </c>
      <c r="H80" s="116"/>
      <c r="I80" s="96">
        <f>I93</f>
        <v>0</v>
      </c>
    </row>
    <row r="81" spans="1:10" ht="21" customHeight="1" x14ac:dyDescent="0.25">
      <c r="A81" s="86"/>
      <c r="B81" s="82" t="s">
        <v>141</v>
      </c>
      <c r="C81" s="95">
        <v>940</v>
      </c>
      <c r="D81" s="95" t="s">
        <v>196</v>
      </c>
      <c r="E81" s="95" t="s">
        <v>322</v>
      </c>
      <c r="F81" s="95"/>
      <c r="G81" s="100">
        <f>G82</f>
        <v>50000</v>
      </c>
      <c r="H81" s="116"/>
      <c r="I81" s="96"/>
    </row>
    <row r="82" spans="1:10" ht="31.15" customHeight="1" x14ac:dyDescent="0.25">
      <c r="A82" s="86"/>
      <c r="B82" s="83" t="s">
        <v>159</v>
      </c>
      <c r="C82" s="95">
        <v>940</v>
      </c>
      <c r="D82" s="95" t="s">
        <v>196</v>
      </c>
      <c r="E82" s="95" t="s">
        <v>332</v>
      </c>
      <c r="F82" s="95"/>
      <c r="G82" s="100">
        <f>G83</f>
        <v>50000</v>
      </c>
      <c r="H82" s="116"/>
      <c r="I82" s="96"/>
    </row>
    <row r="83" spans="1:10" ht="24.75" customHeight="1" x14ac:dyDescent="0.25">
      <c r="A83" s="86"/>
      <c r="B83" s="83" t="s">
        <v>143</v>
      </c>
      <c r="C83" s="95">
        <v>940</v>
      </c>
      <c r="D83" s="95" t="s">
        <v>196</v>
      </c>
      <c r="E83" s="95" t="s">
        <v>332</v>
      </c>
      <c r="F83" s="95" t="s">
        <v>187</v>
      </c>
      <c r="G83" s="100">
        <v>50000</v>
      </c>
      <c r="H83" s="116"/>
      <c r="I83" s="96"/>
    </row>
    <row r="84" spans="1:10" s="46" customFormat="1" ht="21.75" customHeight="1" x14ac:dyDescent="0.25">
      <c r="A84" s="86"/>
      <c r="B84" s="84" t="s">
        <v>160</v>
      </c>
      <c r="C84" s="95">
        <v>940</v>
      </c>
      <c r="D84" s="97" t="s">
        <v>197</v>
      </c>
      <c r="E84" s="97"/>
      <c r="F84" s="97"/>
      <c r="G84" s="98">
        <f>G87</f>
        <v>100000</v>
      </c>
      <c r="H84" s="116"/>
      <c r="I84" s="96">
        <f>I93</f>
        <v>0</v>
      </c>
    </row>
    <row r="85" spans="1:10" ht="18.75" customHeight="1" x14ac:dyDescent="0.25">
      <c r="A85" s="86"/>
      <c r="B85" s="82" t="s">
        <v>141</v>
      </c>
      <c r="C85" s="95">
        <v>940</v>
      </c>
      <c r="D85" s="99" t="s">
        <v>197</v>
      </c>
      <c r="E85" s="99" t="s">
        <v>322</v>
      </c>
      <c r="F85" s="99"/>
      <c r="G85" s="100">
        <f>G86</f>
        <v>100000</v>
      </c>
      <c r="H85" s="116"/>
      <c r="I85" s="96"/>
      <c r="J85" s="165"/>
    </row>
    <row r="86" spans="1:10" s="46" customFormat="1" ht="33.75" customHeight="1" x14ac:dyDescent="0.25">
      <c r="A86" s="86"/>
      <c r="B86" s="82" t="s">
        <v>161</v>
      </c>
      <c r="C86" s="95">
        <v>940</v>
      </c>
      <c r="D86" s="99" t="s">
        <v>197</v>
      </c>
      <c r="E86" s="99" t="s">
        <v>333</v>
      </c>
      <c r="F86" s="99"/>
      <c r="G86" s="100">
        <f>G87</f>
        <v>100000</v>
      </c>
      <c r="H86" s="116"/>
      <c r="I86" s="96">
        <f>I97</f>
        <v>0</v>
      </c>
    </row>
    <row r="87" spans="1:10" ht="28.5" customHeight="1" x14ac:dyDescent="0.25">
      <c r="A87" s="86"/>
      <c r="B87" s="83" t="s">
        <v>143</v>
      </c>
      <c r="C87" s="95">
        <v>940</v>
      </c>
      <c r="D87" s="99" t="s">
        <v>197</v>
      </c>
      <c r="E87" s="99" t="s">
        <v>333</v>
      </c>
      <c r="F87" s="99" t="s">
        <v>187</v>
      </c>
      <c r="G87" s="100">
        <v>100000</v>
      </c>
      <c r="H87" s="116"/>
      <c r="I87" s="96"/>
      <c r="J87" s="165"/>
    </row>
    <row r="88" spans="1:10" ht="25.5" customHeight="1" x14ac:dyDescent="0.25">
      <c r="A88" s="86"/>
      <c r="B88" s="80" t="s">
        <v>441</v>
      </c>
      <c r="C88" s="95">
        <v>940</v>
      </c>
      <c r="D88" s="93" t="s">
        <v>442</v>
      </c>
      <c r="E88" s="93"/>
      <c r="F88" s="93"/>
      <c r="G88" s="190">
        <f>G90</f>
        <v>10000</v>
      </c>
      <c r="H88" s="116"/>
      <c r="I88" s="96"/>
    </row>
    <row r="89" spans="1:10" ht="42.75" customHeight="1" x14ac:dyDescent="0.25">
      <c r="A89" s="86"/>
      <c r="B89" s="89" t="s">
        <v>443</v>
      </c>
      <c r="C89" s="95">
        <v>940</v>
      </c>
      <c r="D89" s="95" t="s">
        <v>442</v>
      </c>
      <c r="E89" s="95" t="s">
        <v>444</v>
      </c>
      <c r="F89" s="95"/>
      <c r="G89" s="100">
        <f>G90</f>
        <v>10000</v>
      </c>
      <c r="H89" s="115"/>
      <c r="I89" s="94"/>
    </row>
    <row r="90" spans="1:10" ht="43.5" customHeight="1" x14ac:dyDescent="0.25">
      <c r="A90" s="86"/>
      <c r="B90" s="89" t="s">
        <v>445</v>
      </c>
      <c r="C90" s="95">
        <v>940</v>
      </c>
      <c r="D90" s="95" t="s">
        <v>442</v>
      </c>
      <c r="E90" s="95" t="s">
        <v>446</v>
      </c>
      <c r="F90" s="95"/>
      <c r="G90" s="100">
        <f>G91</f>
        <v>10000</v>
      </c>
      <c r="H90" s="115"/>
      <c r="I90" s="94"/>
    </row>
    <row r="91" spans="1:10" ht="26.25" customHeight="1" x14ac:dyDescent="0.25">
      <c r="A91" s="86"/>
      <c r="B91" s="83" t="s">
        <v>143</v>
      </c>
      <c r="C91" s="95">
        <v>940</v>
      </c>
      <c r="D91" s="95" t="s">
        <v>442</v>
      </c>
      <c r="E91" s="95" t="s">
        <v>446</v>
      </c>
      <c r="F91" s="95" t="s">
        <v>187</v>
      </c>
      <c r="G91" s="100">
        <v>10000</v>
      </c>
      <c r="H91" s="115"/>
      <c r="I91" s="94"/>
    </row>
    <row r="92" spans="1:10" ht="15" customHeight="1" x14ac:dyDescent="0.25">
      <c r="A92" s="86"/>
      <c r="B92" s="80" t="s">
        <v>162</v>
      </c>
      <c r="C92" s="95">
        <v>940</v>
      </c>
      <c r="D92" s="93" t="s">
        <v>198</v>
      </c>
      <c r="E92" s="93"/>
      <c r="F92" s="93"/>
      <c r="G92" s="164">
        <f>G102+G93+G97</f>
        <v>2015732.06</v>
      </c>
      <c r="H92" s="118"/>
      <c r="I92" s="102"/>
    </row>
    <row r="93" spans="1:10" ht="15" customHeight="1" x14ac:dyDescent="0.25">
      <c r="A93" s="86"/>
      <c r="B93" s="80" t="s">
        <v>163</v>
      </c>
      <c r="C93" s="95">
        <v>940</v>
      </c>
      <c r="D93" s="93" t="s">
        <v>199</v>
      </c>
      <c r="E93" s="93"/>
      <c r="F93" s="93"/>
      <c r="G93" s="98">
        <f>G94</f>
        <v>1565732.06</v>
      </c>
      <c r="H93" s="116"/>
      <c r="I93" s="96"/>
    </row>
    <row r="94" spans="1:10" ht="20.45" customHeight="1" x14ac:dyDescent="0.25">
      <c r="A94" s="125"/>
      <c r="B94" s="82" t="s">
        <v>170</v>
      </c>
      <c r="C94" s="95">
        <v>940</v>
      </c>
      <c r="D94" s="95" t="s">
        <v>199</v>
      </c>
      <c r="E94" s="95" t="s">
        <v>322</v>
      </c>
      <c r="F94" s="95"/>
      <c r="G94" s="100">
        <f>G95</f>
        <v>1565732.06</v>
      </c>
      <c r="H94" s="115"/>
      <c r="I94" s="94"/>
    </row>
    <row r="95" spans="1:10" ht="25.9" customHeight="1" x14ac:dyDescent="0.25">
      <c r="A95" s="86"/>
      <c r="B95" s="82" t="s">
        <v>172</v>
      </c>
      <c r="C95" s="95">
        <v>940</v>
      </c>
      <c r="D95" s="95" t="s">
        <v>199</v>
      </c>
      <c r="E95" s="95" t="s">
        <v>334</v>
      </c>
      <c r="F95" s="95"/>
      <c r="G95" s="100">
        <f>G96</f>
        <v>1565732.06</v>
      </c>
      <c r="H95" s="118"/>
      <c r="I95" s="102"/>
    </row>
    <row r="96" spans="1:10" ht="26.25" x14ac:dyDescent="0.25">
      <c r="A96" s="86"/>
      <c r="B96" s="83" t="s">
        <v>143</v>
      </c>
      <c r="C96" s="95">
        <v>940</v>
      </c>
      <c r="D96" s="95" t="s">
        <v>199</v>
      </c>
      <c r="E96" s="95" t="s">
        <v>334</v>
      </c>
      <c r="F96" s="95" t="s">
        <v>187</v>
      </c>
      <c r="G96" s="100">
        <v>1565732.06</v>
      </c>
      <c r="H96" s="116"/>
      <c r="I96" s="96"/>
    </row>
    <row r="97" spans="1:9" ht="42" hidden="1" customHeight="1" x14ac:dyDescent="0.25">
      <c r="A97" s="86"/>
      <c r="B97" s="89" t="s">
        <v>370</v>
      </c>
      <c r="C97" s="95">
        <v>940</v>
      </c>
      <c r="D97" s="95" t="s">
        <v>199</v>
      </c>
      <c r="E97" s="95" t="s">
        <v>357</v>
      </c>
      <c r="F97" s="95" t="s">
        <v>187</v>
      </c>
      <c r="G97" s="98">
        <f>G100+G98</f>
        <v>0</v>
      </c>
      <c r="H97" s="116"/>
      <c r="I97" s="96"/>
    </row>
    <row r="98" spans="1:9" ht="79.5" hidden="1" customHeight="1" x14ac:dyDescent="0.25">
      <c r="A98" s="125"/>
      <c r="B98" s="166" t="s">
        <v>358</v>
      </c>
      <c r="C98" s="95">
        <v>940</v>
      </c>
      <c r="D98" s="95" t="s">
        <v>199</v>
      </c>
      <c r="E98" s="95" t="s">
        <v>359</v>
      </c>
      <c r="F98" s="95"/>
      <c r="G98" s="100">
        <f>G99</f>
        <v>0</v>
      </c>
      <c r="H98" s="116"/>
      <c r="I98" s="96"/>
    </row>
    <row r="99" spans="1:9" ht="27" hidden="1" customHeight="1" x14ac:dyDescent="0.25">
      <c r="A99" s="86"/>
      <c r="B99" s="83" t="s">
        <v>143</v>
      </c>
      <c r="C99" s="95">
        <v>940</v>
      </c>
      <c r="D99" s="95" t="s">
        <v>199</v>
      </c>
      <c r="E99" s="95" t="s">
        <v>359</v>
      </c>
      <c r="F99" s="95" t="s">
        <v>187</v>
      </c>
      <c r="G99" s="100">
        <v>0</v>
      </c>
      <c r="H99" s="116"/>
      <c r="I99" s="96"/>
    </row>
    <row r="100" spans="1:9" ht="16.5" hidden="1" customHeight="1" x14ac:dyDescent="0.25">
      <c r="A100" s="125"/>
      <c r="B100" s="166" t="s">
        <v>360</v>
      </c>
      <c r="C100" s="95">
        <v>940</v>
      </c>
      <c r="D100" s="95" t="s">
        <v>199</v>
      </c>
      <c r="E100" s="95" t="s">
        <v>361</v>
      </c>
      <c r="F100" s="95"/>
      <c r="G100" s="100">
        <f>G101</f>
        <v>0</v>
      </c>
      <c r="H100" s="120"/>
      <c r="I100" s="121"/>
    </row>
    <row r="101" spans="1:9" ht="26.25" hidden="1" x14ac:dyDescent="0.25">
      <c r="A101" s="86"/>
      <c r="B101" s="83" t="s">
        <v>143</v>
      </c>
      <c r="C101" s="95">
        <v>940</v>
      </c>
      <c r="D101" s="95" t="s">
        <v>199</v>
      </c>
      <c r="E101" s="95" t="s">
        <v>361</v>
      </c>
      <c r="F101" s="95" t="s">
        <v>187</v>
      </c>
      <c r="G101" s="100">
        <v>0</v>
      </c>
      <c r="H101" s="115"/>
      <c r="I101" s="94">
        <f>I102</f>
        <v>0</v>
      </c>
    </row>
    <row r="102" spans="1:9" ht="20.25" customHeight="1" x14ac:dyDescent="0.25">
      <c r="A102" s="86"/>
      <c r="B102" s="80" t="s">
        <v>165</v>
      </c>
      <c r="C102" s="95">
        <v>940</v>
      </c>
      <c r="D102" s="93" t="s">
        <v>200</v>
      </c>
      <c r="E102" s="93"/>
      <c r="F102" s="93"/>
      <c r="G102" s="98">
        <f>G103</f>
        <v>450000</v>
      </c>
      <c r="H102" s="115"/>
      <c r="I102" s="94">
        <f>I104</f>
        <v>0</v>
      </c>
    </row>
    <row r="103" spans="1:9" ht="24.75" customHeight="1" x14ac:dyDescent="0.25">
      <c r="A103" s="86"/>
      <c r="B103" s="89" t="s">
        <v>170</v>
      </c>
      <c r="C103" s="95">
        <v>940</v>
      </c>
      <c r="D103" s="97" t="s">
        <v>200</v>
      </c>
      <c r="E103" s="97" t="s">
        <v>447</v>
      </c>
      <c r="F103" s="99"/>
      <c r="G103" s="100">
        <f>G104+G106</f>
        <v>450000</v>
      </c>
      <c r="H103" s="116"/>
      <c r="I103" s="96">
        <f>I104</f>
        <v>0</v>
      </c>
    </row>
    <row r="104" spans="1:9" ht="26.25" customHeight="1" x14ac:dyDescent="0.25">
      <c r="A104" s="86"/>
      <c r="B104" s="89" t="s">
        <v>448</v>
      </c>
      <c r="C104" s="95">
        <v>940</v>
      </c>
      <c r="D104" s="99" t="s">
        <v>200</v>
      </c>
      <c r="E104" s="99" t="s">
        <v>449</v>
      </c>
      <c r="F104" s="99"/>
      <c r="G104" s="100">
        <f>G105</f>
        <v>450000</v>
      </c>
      <c r="H104" s="116"/>
      <c r="I104" s="96"/>
    </row>
    <row r="105" spans="1:9" ht="28.5" customHeight="1" x14ac:dyDescent="0.25">
      <c r="A105" s="86"/>
      <c r="B105" s="83" t="s">
        <v>143</v>
      </c>
      <c r="C105" s="95" t="s">
        <v>58</v>
      </c>
      <c r="D105" s="99" t="s">
        <v>200</v>
      </c>
      <c r="E105" s="99" t="s">
        <v>449</v>
      </c>
      <c r="F105" s="99" t="s">
        <v>187</v>
      </c>
      <c r="G105" s="100">
        <v>450000</v>
      </c>
      <c r="H105" s="118"/>
      <c r="I105" s="102"/>
    </row>
    <row r="106" spans="1:9" ht="26.25" hidden="1" customHeight="1" x14ac:dyDescent="0.25">
      <c r="A106" s="86"/>
      <c r="B106" s="89" t="s">
        <v>450</v>
      </c>
      <c r="C106" s="95">
        <v>940</v>
      </c>
      <c r="D106" s="99" t="s">
        <v>200</v>
      </c>
      <c r="E106" s="99" t="s">
        <v>451</v>
      </c>
      <c r="F106" s="99"/>
      <c r="G106" s="100">
        <f>G107</f>
        <v>0</v>
      </c>
      <c r="H106" s="115"/>
      <c r="I106" s="94">
        <f>I108</f>
        <v>0</v>
      </c>
    </row>
    <row r="107" spans="1:9" ht="28.5" hidden="1" customHeight="1" x14ac:dyDescent="0.25">
      <c r="A107" s="86"/>
      <c r="B107" s="83" t="s">
        <v>143</v>
      </c>
      <c r="C107" s="95" t="s">
        <v>58</v>
      </c>
      <c r="D107" s="99" t="s">
        <v>200</v>
      </c>
      <c r="E107" s="99" t="s">
        <v>451</v>
      </c>
      <c r="F107" s="99" t="s">
        <v>187</v>
      </c>
      <c r="G107" s="100">
        <v>0</v>
      </c>
      <c r="H107" s="116"/>
      <c r="I107" s="96">
        <f>I108</f>
        <v>0</v>
      </c>
    </row>
    <row r="108" spans="1:9" ht="18" customHeight="1" x14ac:dyDescent="0.25">
      <c r="A108" s="86"/>
      <c r="B108" s="193" t="s">
        <v>166</v>
      </c>
      <c r="C108" s="194">
        <v>940</v>
      </c>
      <c r="D108" s="195" t="s">
        <v>201</v>
      </c>
      <c r="E108" s="195"/>
      <c r="F108" s="195"/>
      <c r="G108" s="164">
        <f>G113+G132+G147</f>
        <v>23948594.309999999</v>
      </c>
      <c r="H108" s="116"/>
      <c r="I108" s="96"/>
    </row>
    <row r="109" spans="1:9" ht="18" hidden="1" customHeight="1" x14ac:dyDescent="0.25">
      <c r="A109" s="86"/>
      <c r="B109" s="193" t="s">
        <v>167</v>
      </c>
      <c r="C109" s="194">
        <v>940</v>
      </c>
      <c r="D109" s="195" t="s">
        <v>202</v>
      </c>
      <c r="E109" s="195"/>
      <c r="F109" s="195"/>
      <c r="G109" s="190">
        <f>G111</f>
        <v>0</v>
      </c>
      <c r="H109" s="115"/>
      <c r="I109" s="94">
        <f>I110</f>
        <v>1342100</v>
      </c>
    </row>
    <row r="110" spans="1:9" ht="27.75" hidden="1" customHeight="1" x14ac:dyDescent="0.25">
      <c r="A110" s="86"/>
      <c r="B110" s="196" t="s">
        <v>168</v>
      </c>
      <c r="C110" s="194">
        <v>940</v>
      </c>
      <c r="D110" s="194" t="s">
        <v>202</v>
      </c>
      <c r="E110" s="194" t="s">
        <v>203</v>
      </c>
      <c r="F110" s="194"/>
      <c r="G110" s="197">
        <f>G111</f>
        <v>0</v>
      </c>
      <c r="H110" s="115"/>
      <c r="I110" s="94">
        <f>I127</f>
        <v>1342100</v>
      </c>
    </row>
    <row r="111" spans="1:9" ht="31.5" hidden="1" customHeight="1" x14ac:dyDescent="0.25">
      <c r="A111" s="86"/>
      <c r="B111" s="196" t="s">
        <v>143</v>
      </c>
      <c r="C111" s="194">
        <v>940</v>
      </c>
      <c r="D111" s="194" t="s">
        <v>202</v>
      </c>
      <c r="E111" s="194" t="s">
        <v>203</v>
      </c>
      <c r="F111" s="194" t="s">
        <v>187</v>
      </c>
      <c r="G111" s="197"/>
      <c r="H111" s="116"/>
      <c r="I111" s="96">
        <f>I112</f>
        <v>0</v>
      </c>
    </row>
    <row r="112" spans="1:9" ht="26.25" hidden="1" customHeight="1" x14ac:dyDescent="0.25">
      <c r="A112" s="86"/>
      <c r="B112" s="198" t="s">
        <v>164</v>
      </c>
      <c r="C112" s="199">
        <v>940</v>
      </c>
      <c r="D112" s="199" t="s">
        <v>202</v>
      </c>
      <c r="E112" s="199"/>
      <c r="F112" s="199"/>
      <c r="G112" s="200"/>
      <c r="H112" s="116"/>
      <c r="I112" s="96"/>
    </row>
    <row r="113" spans="1:9" ht="17.25" customHeight="1" x14ac:dyDescent="0.25">
      <c r="A113" s="86"/>
      <c r="B113" s="201" t="s">
        <v>246</v>
      </c>
      <c r="C113" s="194">
        <v>940</v>
      </c>
      <c r="D113" s="195" t="s">
        <v>245</v>
      </c>
      <c r="E113" s="195"/>
      <c r="F113" s="195"/>
      <c r="G113" s="190">
        <f>G114+G119+G124</f>
        <v>20029041.399999999</v>
      </c>
      <c r="H113" s="115"/>
      <c r="I113" s="94">
        <f>I127</f>
        <v>1342100</v>
      </c>
    </row>
    <row r="114" spans="1:9" ht="57" customHeight="1" x14ac:dyDescent="0.25">
      <c r="A114" s="86"/>
      <c r="B114" s="202" t="s">
        <v>477</v>
      </c>
      <c r="C114" s="194">
        <v>940</v>
      </c>
      <c r="D114" s="195" t="s">
        <v>245</v>
      </c>
      <c r="E114" s="194" t="s">
        <v>434</v>
      </c>
      <c r="F114" s="195"/>
      <c r="G114" s="190">
        <f>G115+G117+G120+G122</f>
        <v>19529041.399999999</v>
      </c>
      <c r="H114" s="115"/>
      <c r="I114" s="94"/>
    </row>
    <row r="115" spans="1:9" ht="117" customHeight="1" x14ac:dyDescent="0.25">
      <c r="A115" s="86"/>
      <c r="B115" s="202" t="s">
        <v>480</v>
      </c>
      <c r="C115" s="194">
        <v>940</v>
      </c>
      <c r="D115" s="194" t="s">
        <v>245</v>
      </c>
      <c r="E115" s="194" t="s">
        <v>478</v>
      </c>
      <c r="F115" s="194"/>
      <c r="G115" s="197">
        <f>G116</f>
        <v>12896751</v>
      </c>
      <c r="H115" s="115"/>
      <c r="I115" s="94"/>
    </row>
    <row r="116" spans="1:9" ht="25.5" customHeight="1" x14ac:dyDescent="0.25">
      <c r="A116" s="86"/>
      <c r="B116" s="196" t="s">
        <v>143</v>
      </c>
      <c r="C116" s="194">
        <v>940</v>
      </c>
      <c r="D116" s="194" t="s">
        <v>245</v>
      </c>
      <c r="E116" s="194" t="s">
        <v>478</v>
      </c>
      <c r="F116" s="194" t="s">
        <v>187</v>
      </c>
      <c r="G116" s="197">
        <v>12896751</v>
      </c>
      <c r="H116" s="115"/>
      <c r="I116" s="94"/>
    </row>
    <row r="117" spans="1:9" ht="134.25" customHeight="1" x14ac:dyDescent="0.25">
      <c r="A117" s="86"/>
      <c r="B117" s="202" t="s">
        <v>481</v>
      </c>
      <c r="C117" s="194">
        <v>940</v>
      </c>
      <c r="D117" s="194" t="s">
        <v>245</v>
      </c>
      <c r="E117" s="194" t="s">
        <v>479</v>
      </c>
      <c r="F117" s="194"/>
      <c r="G117" s="197">
        <f>G118</f>
        <v>130270.2</v>
      </c>
      <c r="H117" s="115"/>
      <c r="I117" s="94"/>
    </row>
    <row r="118" spans="1:9" ht="26.25" customHeight="1" x14ac:dyDescent="0.25">
      <c r="A118" s="86"/>
      <c r="B118" s="196" t="s">
        <v>143</v>
      </c>
      <c r="C118" s="194">
        <v>940</v>
      </c>
      <c r="D118" s="194" t="s">
        <v>245</v>
      </c>
      <c r="E118" s="194" t="s">
        <v>479</v>
      </c>
      <c r="F118" s="194" t="s">
        <v>187</v>
      </c>
      <c r="G118" s="197">
        <v>130270.2</v>
      </c>
      <c r="H118" s="115"/>
      <c r="I118" s="94"/>
    </row>
    <row r="119" spans="1:9" ht="31.5" hidden="1" customHeight="1" x14ac:dyDescent="0.25">
      <c r="A119" s="86"/>
      <c r="B119" s="198" t="s">
        <v>164</v>
      </c>
      <c r="C119" s="199">
        <v>940</v>
      </c>
      <c r="D119" s="199"/>
      <c r="E119" s="199"/>
      <c r="F119" s="199"/>
      <c r="G119" s="200"/>
      <c r="H119" s="115"/>
      <c r="I119" s="94"/>
    </row>
    <row r="120" spans="1:9" ht="118.5" customHeight="1" x14ac:dyDescent="0.25">
      <c r="A120" s="86"/>
      <c r="B120" s="202" t="s">
        <v>483</v>
      </c>
      <c r="C120" s="194">
        <v>940</v>
      </c>
      <c r="D120" s="194" t="s">
        <v>245</v>
      </c>
      <c r="E120" s="194" t="s">
        <v>484</v>
      </c>
      <c r="F120" s="194"/>
      <c r="G120" s="197">
        <f>G121</f>
        <v>6437000</v>
      </c>
      <c r="H120" s="115"/>
      <c r="I120" s="94"/>
    </row>
    <row r="121" spans="1:9" ht="25.5" customHeight="1" x14ac:dyDescent="0.25">
      <c r="A121" s="86"/>
      <c r="B121" s="196" t="s">
        <v>143</v>
      </c>
      <c r="C121" s="194">
        <v>940</v>
      </c>
      <c r="D121" s="194" t="s">
        <v>245</v>
      </c>
      <c r="E121" s="194" t="s">
        <v>484</v>
      </c>
      <c r="F121" s="194" t="s">
        <v>187</v>
      </c>
      <c r="G121" s="197">
        <v>6437000</v>
      </c>
      <c r="H121" s="115"/>
      <c r="I121" s="94"/>
    </row>
    <row r="122" spans="1:9" ht="134.25" customHeight="1" x14ac:dyDescent="0.25">
      <c r="A122" s="86"/>
      <c r="B122" s="202" t="s">
        <v>482</v>
      </c>
      <c r="C122" s="194">
        <v>940</v>
      </c>
      <c r="D122" s="194" t="s">
        <v>245</v>
      </c>
      <c r="E122" s="194" t="s">
        <v>479</v>
      </c>
      <c r="F122" s="194"/>
      <c r="G122" s="197">
        <f>G123</f>
        <v>65020.2</v>
      </c>
      <c r="H122" s="115"/>
      <c r="I122" s="94"/>
    </row>
    <row r="123" spans="1:9" ht="26.25" customHeight="1" x14ac:dyDescent="0.25">
      <c r="A123" s="86"/>
      <c r="B123" s="196" t="s">
        <v>143</v>
      </c>
      <c r="C123" s="194">
        <v>940</v>
      </c>
      <c r="D123" s="194" t="s">
        <v>245</v>
      </c>
      <c r="E123" s="194" t="s">
        <v>479</v>
      </c>
      <c r="F123" s="194" t="s">
        <v>187</v>
      </c>
      <c r="G123" s="197">
        <v>65020.2</v>
      </c>
      <c r="H123" s="115"/>
      <c r="I123" s="94"/>
    </row>
    <row r="124" spans="1:9" ht="16.149999999999999" customHeight="1" x14ac:dyDescent="0.25">
      <c r="A124" s="86"/>
      <c r="B124" s="82" t="s">
        <v>170</v>
      </c>
      <c r="C124" s="95">
        <v>940</v>
      </c>
      <c r="D124" s="93" t="s">
        <v>245</v>
      </c>
      <c r="E124" s="93" t="s">
        <v>322</v>
      </c>
      <c r="F124" s="93"/>
      <c r="G124" s="98">
        <f>G125</f>
        <v>500000</v>
      </c>
      <c r="H124" s="118"/>
      <c r="I124" s="102"/>
    </row>
    <row r="125" spans="1:9" ht="31.5" customHeight="1" x14ac:dyDescent="0.25">
      <c r="A125" s="86"/>
      <c r="B125" s="82" t="s">
        <v>312</v>
      </c>
      <c r="C125" s="95">
        <v>940</v>
      </c>
      <c r="D125" s="95" t="s">
        <v>245</v>
      </c>
      <c r="E125" s="95" t="s">
        <v>335</v>
      </c>
      <c r="F125" s="95"/>
      <c r="G125" s="100">
        <f>G127+G126</f>
        <v>500000</v>
      </c>
      <c r="H125" s="115"/>
      <c r="I125" s="94"/>
    </row>
    <row r="126" spans="1:9" ht="26.25" customHeight="1" x14ac:dyDescent="0.25">
      <c r="A126" s="86"/>
      <c r="B126" s="83" t="s">
        <v>143</v>
      </c>
      <c r="C126" s="95">
        <v>940</v>
      </c>
      <c r="D126" s="95" t="s">
        <v>245</v>
      </c>
      <c r="E126" s="95" t="s">
        <v>335</v>
      </c>
      <c r="F126" s="95" t="s">
        <v>187</v>
      </c>
      <c r="G126" s="100">
        <v>485000</v>
      </c>
      <c r="H126" s="115"/>
      <c r="I126" s="94"/>
    </row>
    <row r="127" spans="1:9" ht="17.25" customHeight="1" x14ac:dyDescent="0.25">
      <c r="A127" s="86"/>
      <c r="B127" s="83" t="s">
        <v>149</v>
      </c>
      <c r="C127" s="95">
        <v>940</v>
      </c>
      <c r="D127" s="95" t="s">
        <v>245</v>
      </c>
      <c r="E127" s="95" t="s">
        <v>335</v>
      </c>
      <c r="F127" s="95" t="s">
        <v>191</v>
      </c>
      <c r="G127" s="100">
        <v>15000</v>
      </c>
      <c r="H127" s="115"/>
      <c r="I127" s="94">
        <f>I129</f>
        <v>1342100</v>
      </c>
    </row>
    <row r="128" spans="1:9" ht="19.5" hidden="1" customHeight="1" x14ac:dyDescent="0.25">
      <c r="A128" s="86"/>
      <c r="B128" s="81" t="s">
        <v>167</v>
      </c>
      <c r="C128" s="95">
        <v>940</v>
      </c>
      <c r="D128" s="93" t="s">
        <v>202</v>
      </c>
      <c r="E128" s="93"/>
      <c r="F128" s="93"/>
      <c r="G128" s="98">
        <f>G129+G137</f>
        <v>0</v>
      </c>
      <c r="H128" s="116"/>
      <c r="I128" s="96">
        <f>I129</f>
        <v>1342100</v>
      </c>
    </row>
    <row r="129" spans="1:9" ht="31.5" hidden="1" customHeight="1" x14ac:dyDescent="0.25">
      <c r="A129" s="86"/>
      <c r="B129" s="81" t="s">
        <v>170</v>
      </c>
      <c r="C129" s="95">
        <v>940</v>
      </c>
      <c r="D129" s="93" t="s">
        <v>202</v>
      </c>
      <c r="E129" s="93" t="s">
        <v>184</v>
      </c>
      <c r="F129" s="93"/>
      <c r="G129" s="98">
        <f>G130</f>
        <v>0</v>
      </c>
      <c r="H129" s="116"/>
      <c r="I129" s="96">
        <v>1342100</v>
      </c>
    </row>
    <row r="130" spans="1:9" ht="16.5" hidden="1" customHeight="1" x14ac:dyDescent="0.25">
      <c r="A130" s="86"/>
      <c r="B130" s="82" t="s">
        <v>314</v>
      </c>
      <c r="C130" s="95">
        <v>940</v>
      </c>
      <c r="D130" s="95" t="s">
        <v>202</v>
      </c>
      <c r="E130" s="95" t="s">
        <v>372</v>
      </c>
      <c r="F130" s="95"/>
      <c r="G130" s="100">
        <f>G131</f>
        <v>0</v>
      </c>
      <c r="H130" s="116"/>
      <c r="I130" s="96"/>
    </row>
    <row r="131" spans="1:9" ht="31.5" hidden="1" customHeight="1" x14ac:dyDescent="0.25">
      <c r="A131" s="86"/>
      <c r="B131" s="83" t="s">
        <v>143</v>
      </c>
      <c r="C131" s="95">
        <v>940</v>
      </c>
      <c r="D131" s="95" t="s">
        <v>202</v>
      </c>
      <c r="E131" s="95" t="s">
        <v>372</v>
      </c>
      <c r="F131" s="95" t="s">
        <v>187</v>
      </c>
      <c r="G131" s="100">
        <v>0</v>
      </c>
      <c r="H131" s="116"/>
      <c r="I131" s="96"/>
    </row>
    <row r="132" spans="1:9" ht="26.25" customHeight="1" x14ac:dyDescent="0.25">
      <c r="A132" s="86"/>
      <c r="B132" s="81" t="s">
        <v>169</v>
      </c>
      <c r="C132" s="95">
        <v>940</v>
      </c>
      <c r="D132" s="93" t="s">
        <v>204</v>
      </c>
      <c r="E132" s="93"/>
      <c r="F132" s="93"/>
      <c r="G132" s="164">
        <f>G133+G140</f>
        <v>2038929.91</v>
      </c>
      <c r="H132" s="116"/>
      <c r="I132" s="96"/>
    </row>
    <row r="133" spans="1:9" ht="31.5" hidden="1" customHeight="1" x14ac:dyDescent="0.25">
      <c r="A133" s="86"/>
      <c r="B133" s="89" t="s">
        <v>356</v>
      </c>
      <c r="C133" s="95">
        <v>940</v>
      </c>
      <c r="D133" s="99" t="s">
        <v>204</v>
      </c>
      <c r="E133" s="99" t="s">
        <v>362</v>
      </c>
      <c r="F133" s="99"/>
      <c r="G133" s="100">
        <f>G134</f>
        <v>0</v>
      </c>
      <c r="H133" s="116"/>
      <c r="I133" s="96"/>
    </row>
    <row r="134" spans="1:9" ht="70.5" hidden="1" customHeight="1" x14ac:dyDescent="0.25">
      <c r="A134" s="86"/>
      <c r="B134" s="89" t="s">
        <v>472</v>
      </c>
      <c r="C134" s="95">
        <v>940</v>
      </c>
      <c r="D134" s="99" t="s">
        <v>204</v>
      </c>
      <c r="E134" s="99" t="s">
        <v>357</v>
      </c>
      <c r="F134" s="99"/>
      <c r="G134" s="100">
        <f>G135+G138</f>
        <v>0</v>
      </c>
      <c r="H134" s="117"/>
      <c r="I134" s="98"/>
    </row>
    <row r="135" spans="1:9" ht="148.5" hidden="1" customHeight="1" x14ac:dyDescent="0.25">
      <c r="A135" s="86"/>
      <c r="B135" s="89" t="s">
        <v>473</v>
      </c>
      <c r="C135" s="95">
        <v>940</v>
      </c>
      <c r="D135" s="99" t="s">
        <v>204</v>
      </c>
      <c r="E135" s="99" t="s">
        <v>363</v>
      </c>
      <c r="F135" s="99"/>
      <c r="G135" s="100">
        <f>G136</f>
        <v>0</v>
      </c>
      <c r="H135" s="119"/>
      <c r="I135" s="100"/>
    </row>
    <row r="136" spans="1:9" ht="70.5" hidden="1" customHeight="1" x14ac:dyDescent="0.25">
      <c r="A136" s="86"/>
      <c r="B136" s="83" t="s">
        <v>143</v>
      </c>
      <c r="C136" s="95" t="s">
        <v>58</v>
      </c>
      <c r="D136" s="99" t="s">
        <v>204</v>
      </c>
      <c r="E136" s="99" t="s">
        <v>363</v>
      </c>
      <c r="F136" s="99" t="s">
        <v>187</v>
      </c>
      <c r="G136" s="100">
        <v>0</v>
      </c>
      <c r="H136" s="119"/>
      <c r="I136" s="100"/>
    </row>
    <row r="137" spans="1:9" ht="70.5" hidden="1" customHeight="1" x14ac:dyDescent="0.25">
      <c r="A137" s="86"/>
      <c r="B137" s="85" t="s">
        <v>164</v>
      </c>
      <c r="C137" s="101">
        <v>940</v>
      </c>
      <c r="D137" s="101"/>
      <c r="E137" s="103"/>
      <c r="F137" s="101"/>
      <c r="G137" s="145">
        <v>0</v>
      </c>
      <c r="H137" s="119"/>
      <c r="I137" s="100"/>
    </row>
    <row r="138" spans="1:9" ht="70.5" hidden="1" customHeight="1" x14ac:dyDescent="0.25">
      <c r="A138" s="86"/>
      <c r="B138" s="89" t="s">
        <v>364</v>
      </c>
      <c r="C138" s="95">
        <v>940</v>
      </c>
      <c r="D138" s="99" t="s">
        <v>204</v>
      </c>
      <c r="E138" s="99" t="s">
        <v>365</v>
      </c>
      <c r="F138" s="99"/>
      <c r="G138" s="100">
        <f>G139</f>
        <v>0</v>
      </c>
      <c r="H138" s="119"/>
      <c r="I138" s="100"/>
    </row>
    <row r="139" spans="1:9" ht="70.5" hidden="1" customHeight="1" x14ac:dyDescent="0.25">
      <c r="A139" s="86"/>
      <c r="B139" s="83" t="s">
        <v>143</v>
      </c>
      <c r="C139" s="95" t="s">
        <v>58</v>
      </c>
      <c r="D139" s="99" t="s">
        <v>204</v>
      </c>
      <c r="E139" s="99" t="s">
        <v>365</v>
      </c>
      <c r="F139" s="99" t="s">
        <v>187</v>
      </c>
      <c r="G139" s="100">
        <v>0</v>
      </c>
      <c r="H139" s="119"/>
      <c r="I139" s="100"/>
    </row>
    <row r="140" spans="1:9" ht="20.25" customHeight="1" x14ac:dyDescent="0.25">
      <c r="A140" s="86"/>
      <c r="B140" s="82" t="s">
        <v>170</v>
      </c>
      <c r="C140" s="95">
        <v>940</v>
      </c>
      <c r="D140" s="93" t="s">
        <v>204</v>
      </c>
      <c r="E140" s="93" t="s">
        <v>322</v>
      </c>
      <c r="F140" s="93"/>
      <c r="G140" s="98">
        <f>G141+G143+G145</f>
        <v>2038929.91</v>
      </c>
      <c r="H140" s="119"/>
      <c r="I140" s="100"/>
    </row>
    <row r="141" spans="1:9" ht="21.75" customHeight="1" x14ac:dyDescent="0.25">
      <c r="A141" s="86"/>
      <c r="B141" s="82" t="s">
        <v>171</v>
      </c>
      <c r="C141" s="95">
        <v>940</v>
      </c>
      <c r="D141" s="95" t="s">
        <v>204</v>
      </c>
      <c r="E141" s="95" t="s">
        <v>340</v>
      </c>
      <c r="F141" s="95"/>
      <c r="G141" s="100">
        <f>G142</f>
        <v>1033714.45</v>
      </c>
      <c r="H141" s="119"/>
      <c r="I141" s="100"/>
    </row>
    <row r="142" spans="1:9" ht="32.25" customHeight="1" x14ac:dyDescent="0.25">
      <c r="A142" s="86"/>
      <c r="B142" s="83" t="s">
        <v>143</v>
      </c>
      <c r="C142" s="95">
        <v>940</v>
      </c>
      <c r="D142" s="95" t="s">
        <v>204</v>
      </c>
      <c r="E142" s="95" t="s">
        <v>340</v>
      </c>
      <c r="F142" s="95" t="s">
        <v>187</v>
      </c>
      <c r="G142" s="100">
        <v>1033714.45</v>
      </c>
      <c r="H142" s="119"/>
      <c r="I142" s="100"/>
    </row>
    <row r="143" spans="1:9" ht="24.75" customHeight="1" x14ac:dyDescent="0.25">
      <c r="A143" s="86"/>
      <c r="B143" s="82" t="s">
        <v>173</v>
      </c>
      <c r="C143" s="95" t="s">
        <v>58</v>
      </c>
      <c r="D143" s="95" t="s">
        <v>204</v>
      </c>
      <c r="E143" s="95" t="s">
        <v>341</v>
      </c>
      <c r="F143" s="95"/>
      <c r="G143" s="100">
        <f>G144</f>
        <v>337000</v>
      </c>
      <c r="H143" s="119"/>
      <c r="I143" s="100"/>
    </row>
    <row r="144" spans="1:9" ht="26.25" customHeight="1" x14ac:dyDescent="0.25">
      <c r="A144" s="86"/>
      <c r="B144" s="83" t="s">
        <v>143</v>
      </c>
      <c r="C144" s="95" t="s">
        <v>58</v>
      </c>
      <c r="D144" s="95" t="s">
        <v>204</v>
      </c>
      <c r="E144" s="95" t="s">
        <v>341</v>
      </c>
      <c r="F144" s="95" t="s">
        <v>187</v>
      </c>
      <c r="G144" s="100">
        <v>337000</v>
      </c>
      <c r="H144" s="119"/>
      <c r="I144" s="100"/>
    </row>
    <row r="145" spans="1:9" ht="28.5" customHeight="1" x14ac:dyDescent="0.25">
      <c r="A145" s="86"/>
      <c r="B145" s="82" t="s">
        <v>230</v>
      </c>
      <c r="C145" s="95" t="s">
        <v>58</v>
      </c>
      <c r="D145" s="95" t="s">
        <v>204</v>
      </c>
      <c r="E145" s="95" t="s">
        <v>342</v>
      </c>
      <c r="F145" s="95"/>
      <c r="G145" s="100">
        <f>G146</f>
        <v>668215.46</v>
      </c>
      <c r="H145" s="119"/>
      <c r="I145" s="100"/>
    </row>
    <row r="146" spans="1:9" ht="24.75" customHeight="1" x14ac:dyDescent="0.25">
      <c r="A146" s="86"/>
      <c r="B146" s="83" t="s">
        <v>143</v>
      </c>
      <c r="C146" s="95" t="s">
        <v>58</v>
      </c>
      <c r="D146" s="95" t="s">
        <v>204</v>
      </c>
      <c r="E146" s="95" t="s">
        <v>342</v>
      </c>
      <c r="F146" s="95" t="s">
        <v>187</v>
      </c>
      <c r="G146" s="100">
        <v>668215.46</v>
      </c>
      <c r="H146" s="119"/>
      <c r="I146" s="100"/>
    </row>
    <row r="147" spans="1:9" ht="27" customHeight="1" x14ac:dyDescent="0.25">
      <c r="A147" s="86"/>
      <c r="B147" s="81" t="s">
        <v>174</v>
      </c>
      <c r="C147" s="95">
        <v>940</v>
      </c>
      <c r="D147" s="93" t="s">
        <v>205</v>
      </c>
      <c r="E147" s="93"/>
      <c r="F147" s="93"/>
      <c r="G147" s="164">
        <f>G148+G161</f>
        <v>1880623</v>
      </c>
      <c r="H147" s="119"/>
      <c r="I147" s="100"/>
    </row>
    <row r="148" spans="1:9" ht="42" customHeight="1" x14ac:dyDescent="0.25">
      <c r="A148" s="86"/>
      <c r="B148" s="89" t="s">
        <v>474</v>
      </c>
      <c r="C148" s="95">
        <v>940</v>
      </c>
      <c r="D148" s="95" t="s">
        <v>205</v>
      </c>
      <c r="E148" s="95" t="s">
        <v>452</v>
      </c>
      <c r="F148" s="95"/>
      <c r="G148" s="100">
        <f>G151+G149</f>
        <v>1880623</v>
      </c>
      <c r="H148" s="119"/>
      <c r="I148" s="100"/>
    </row>
    <row r="149" spans="1:9" ht="105.6" customHeight="1" x14ac:dyDescent="0.25">
      <c r="A149" s="86"/>
      <c r="B149" s="89" t="s">
        <v>475</v>
      </c>
      <c r="C149" s="95">
        <v>940</v>
      </c>
      <c r="D149" s="95" t="s">
        <v>205</v>
      </c>
      <c r="E149" s="95" t="s">
        <v>453</v>
      </c>
      <c r="F149" s="95"/>
      <c r="G149" s="100">
        <f>G150</f>
        <v>1843010</v>
      </c>
      <c r="H149" s="119"/>
      <c r="I149" s="100"/>
    </row>
    <row r="150" spans="1:9" ht="29.25" customHeight="1" x14ac:dyDescent="0.25">
      <c r="A150" s="86"/>
      <c r="B150" s="83" t="s">
        <v>143</v>
      </c>
      <c r="C150" s="95" t="s">
        <v>58</v>
      </c>
      <c r="D150" s="95" t="s">
        <v>205</v>
      </c>
      <c r="E150" s="95" t="s">
        <v>453</v>
      </c>
      <c r="F150" s="95" t="s">
        <v>187</v>
      </c>
      <c r="G150" s="100">
        <v>1843010</v>
      </c>
      <c r="H150" s="119"/>
      <c r="I150" s="100"/>
    </row>
    <row r="151" spans="1:9" ht="107.45" customHeight="1" x14ac:dyDescent="0.25">
      <c r="A151" s="86"/>
      <c r="B151" s="89" t="s">
        <v>476</v>
      </c>
      <c r="C151" s="95">
        <v>940</v>
      </c>
      <c r="D151" s="95" t="s">
        <v>205</v>
      </c>
      <c r="E151" s="95" t="s">
        <v>454</v>
      </c>
      <c r="F151" s="95"/>
      <c r="G151" s="100">
        <f>G152</f>
        <v>37613</v>
      </c>
      <c r="H151" s="119"/>
      <c r="I151" s="100"/>
    </row>
    <row r="152" spans="1:9" ht="29.45" customHeight="1" x14ac:dyDescent="0.25">
      <c r="A152" s="86"/>
      <c r="B152" s="83" t="s">
        <v>143</v>
      </c>
      <c r="C152" s="95" t="s">
        <v>58</v>
      </c>
      <c r="D152" s="95" t="s">
        <v>205</v>
      </c>
      <c r="E152" s="95" t="s">
        <v>454</v>
      </c>
      <c r="F152" s="95" t="s">
        <v>187</v>
      </c>
      <c r="G152" s="100">
        <v>37613</v>
      </c>
      <c r="H152" s="119"/>
      <c r="I152" s="100"/>
    </row>
    <row r="153" spans="1:9" ht="15" hidden="1" customHeight="1" x14ac:dyDescent="0.25">
      <c r="A153" s="86"/>
      <c r="B153" s="89" t="s">
        <v>367</v>
      </c>
      <c r="C153" s="95">
        <v>940</v>
      </c>
      <c r="D153" s="95" t="s">
        <v>205</v>
      </c>
      <c r="E153" s="95" t="s">
        <v>366</v>
      </c>
      <c r="F153" s="95"/>
      <c r="G153" s="100">
        <f>G154</f>
        <v>0</v>
      </c>
      <c r="H153" s="116"/>
      <c r="I153" s="96"/>
    </row>
    <row r="154" spans="1:9" ht="42" hidden="1" customHeight="1" x14ac:dyDescent="0.25">
      <c r="A154" s="86"/>
      <c r="B154" s="83" t="s">
        <v>143</v>
      </c>
      <c r="C154" s="95" t="s">
        <v>58</v>
      </c>
      <c r="D154" s="95" t="s">
        <v>205</v>
      </c>
      <c r="E154" s="95" t="s">
        <v>366</v>
      </c>
      <c r="F154" s="95" t="s">
        <v>187</v>
      </c>
      <c r="G154" s="100">
        <v>0</v>
      </c>
      <c r="H154" s="116"/>
      <c r="I154" s="96"/>
    </row>
    <row r="155" spans="1:9" ht="79.5" hidden="1" customHeight="1" x14ac:dyDescent="0.25">
      <c r="A155" s="86"/>
      <c r="B155" s="89" t="s">
        <v>368</v>
      </c>
      <c r="C155" s="95">
        <v>940</v>
      </c>
      <c r="D155" s="95" t="s">
        <v>205</v>
      </c>
      <c r="E155" s="95" t="s">
        <v>369</v>
      </c>
      <c r="F155" s="95"/>
      <c r="G155" s="100">
        <f>G156</f>
        <v>0</v>
      </c>
      <c r="H155" s="116"/>
      <c r="I155" s="96"/>
    </row>
    <row r="156" spans="1:9" ht="27" hidden="1" customHeight="1" x14ac:dyDescent="0.25">
      <c r="A156" s="86"/>
      <c r="B156" s="83" t="s">
        <v>143</v>
      </c>
      <c r="C156" s="95" t="s">
        <v>58</v>
      </c>
      <c r="D156" s="95" t="s">
        <v>205</v>
      </c>
      <c r="E156" s="95" t="s">
        <v>369</v>
      </c>
      <c r="F156" s="95" t="s">
        <v>187</v>
      </c>
      <c r="G156" s="100">
        <v>0</v>
      </c>
      <c r="H156" s="116"/>
      <c r="I156" s="96"/>
    </row>
    <row r="157" spans="1:9" ht="16.5" hidden="1" customHeight="1" x14ac:dyDescent="0.25">
      <c r="A157" s="86"/>
      <c r="B157" s="89" t="s">
        <v>455</v>
      </c>
      <c r="C157" s="95">
        <v>940</v>
      </c>
      <c r="D157" s="95" t="s">
        <v>205</v>
      </c>
      <c r="E157" s="95" t="s">
        <v>456</v>
      </c>
      <c r="F157" s="95"/>
      <c r="G157" s="100">
        <f>G158</f>
        <v>0</v>
      </c>
      <c r="H157" s="120"/>
      <c r="I157" s="121"/>
    </row>
    <row r="158" spans="1:9" ht="15" hidden="1" customHeight="1" x14ac:dyDescent="0.25">
      <c r="A158" s="86"/>
      <c r="B158" s="83" t="s">
        <v>143</v>
      </c>
      <c r="C158" s="95" t="s">
        <v>58</v>
      </c>
      <c r="D158" s="95" t="s">
        <v>205</v>
      </c>
      <c r="E158" s="95" t="s">
        <v>456</v>
      </c>
      <c r="F158" s="95" t="s">
        <v>187</v>
      </c>
      <c r="G158" s="100"/>
      <c r="H158" s="115"/>
      <c r="I158" s="94">
        <f>I159</f>
        <v>0</v>
      </c>
    </row>
    <row r="159" spans="1:9" ht="46.5" hidden="1" customHeight="1" x14ac:dyDescent="0.25">
      <c r="A159" s="86"/>
      <c r="B159" s="89" t="s">
        <v>457</v>
      </c>
      <c r="C159" s="95">
        <v>940</v>
      </c>
      <c r="D159" s="95" t="s">
        <v>205</v>
      </c>
      <c r="E159" s="95" t="s">
        <v>458</v>
      </c>
      <c r="F159" s="95"/>
      <c r="G159" s="100">
        <f>G160</f>
        <v>0</v>
      </c>
      <c r="H159" s="115"/>
      <c r="I159" s="94">
        <f>I161</f>
        <v>0</v>
      </c>
    </row>
    <row r="160" spans="1:9" ht="52.5" hidden="1" customHeight="1" x14ac:dyDescent="0.25">
      <c r="A160" s="86"/>
      <c r="B160" s="83" t="s">
        <v>143</v>
      </c>
      <c r="C160" s="95" t="s">
        <v>58</v>
      </c>
      <c r="D160" s="95" t="s">
        <v>205</v>
      </c>
      <c r="E160" s="95" t="s">
        <v>458</v>
      </c>
      <c r="F160" s="95" t="s">
        <v>187</v>
      </c>
      <c r="G160" s="100"/>
      <c r="H160" s="116"/>
      <c r="I160" s="96">
        <f>I161</f>
        <v>0</v>
      </c>
    </row>
    <row r="161" spans="1:9" ht="32.25" hidden="1" customHeight="1" x14ac:dyDescent="0.25">
      <c r="A161" s="86"/>
      <c r="B161" s="90" t="s">
        <v>152</v>
      </c>
      <c r="C161" s="95">
        <v>940</v>
      </c>
      <c r="D161" s="95" t="s">
        <v>205</v>
      </c>
      <c r="E161" s="95" t="s">
        <v>322</v>
      </c>
      <c r="F161" s="95"/>
      <c r="G161" s="100">
        <f>G162</f>
        <v>0</v>
      </c>
      <c r="H161" s="116"/>
      <c r="I161" s="96"/>
    </row>
    <row r="162" spans="1:9" ht="39" hidden="1" x14ac:dyDescent="0.25">
      <c r="A162" s="86"/>
      <c r="B162" s="89" t="s">
        <v>380</v>
      </c>
      <c r="C162" s="95">
        <v>940</v>
      </c>
      <c r="D162" s="95" t="s">
        <v>205</v>
      </c>
      <c r="E162" s="95" t="s">
        <v>379</v>
      </c>
      <c r="F162" s="95"/>
      <c r="G162" s="100">
        <f>G163</f>
        <v>0</v>
      </c>
      <c r="H162" s="94">
        <f>H167</f>
        <v>12357963.98</v>
      </c>
      <c r="I162" s="94">
        <f>I167</f>
        <v>7014750</v>
      </c>
    </row>
    <row r="163" spans="1:9" ht="39" hidden="1" customHeight="1" x14ac:dyDescent="0.25">
      <c r="A163" s="86" t="s">
        <v>459</v>
      </c>
      <c r="B163" s="83" t="s">
        <v>143</v>
      </c>
      <c r="C163" s="95" t="s">
        <v>58</v>
      </c>
      <c r="D163" s="95" t="s">
        <v>205</v>
      </c>
      <c r="E163" s="95" t="s">
        <v>379</v>
      </c>
      <c r="F163" s="95" t="s">
        <v>187</v>
      </c>
      <c r="G163" s="100">
        <v>0</v>
      </c>
      <c r="H163" s="115"/>
      <c r="I163" s="94"/>
    </row>
    <row r="164" spans="1:9" ht="75" hidden="1" customHeight="1" x14ac:dyDescent="0.25">
      <c r="A164" s="86"/>
      <c r="B164" s="80" t="s">
        <v>371</v>
      </c>
      <c r="C164" s="95">
        <v>940</v>
      </c>
      <c r="D164" s="93" t="s">
        <v>223</v>
      </c>
      <c r="E164" s="93"/>
      <c r="F164" s="93"/>
      <c r="G164" s="164">
        <f>G166</f>
        <v>0</v>
      </c>
      <c r="H164" s="115"/>
      <c r="I164" s="94"/>
    </row>
    <row r="165" spans="1:9" ht="28.5" hidden="1" customHeight="1" x14ac:dyDescent="0.25">
      <c r="A165" s="86"/>
      <c r="B165" s="191" t="s">
        <v>460</v>
      </c>
      <c r="C165" s="95">
        <v>940</v>
      </c>
      <c r="D165" s="93" t="s">
        <v>461</v>
      </c>
      <c r="E165" s="93"/>
      <c r="F165" s="93"/>
      <c r="G165" s="190">
        <f>G167</f>
        <v>0</v>
      </c>
      <c r="H165" s="115"/>
      <c r="I165" s="94"/>
    </row>
    <row r="166" spans="1:9" ht="21.75" hidden="1" customHeight="1" x14ac:dyDescent="0.25">
      <c r="A166" s="86"/>
      <c r="B166" s="89" t="s">
        <v>462</v>
      </c>
      <c r="C166" s="95">
        <v>940</v>
      </c>
      <c r="D166" s="93" t="s">
        <v>461</v>
      </c>
      <c r="E166" s="95" t="s">
        <v>463</v>
      </c>
      <c r="F166" s="93"/>
      <c r="G166" s="98">
        <f>G167</f>
        <v>0</v>
      </c>
      <c r="H166" s="118"/>
      <c r="I166" s="102"/>
    </row>
    <row r="167" spans="1:9" ht="84.75" hidden="1" customHeight="1" x14ac:dyDescent="0.25">
      <c r="A167" s="86"/>
      <c r="B167" s="89" t="s">
        <v>464</v>
      </c>
      <c r="C167" s="95">
        <v>940</v>
      </c>
      <c r="D167" s="95" t="s">
        <v>461</v>
      </c>
      <c r="E167" s="95" t="s">
        <v>465</v>
      </c>
      <c r="F167" s="95"/>
      <c r="G167" s="100">
        <f>G168+G171</f>
        <v>0</v>
      </c>
      <c r="H167" s="96">
        <f t="shared" ref="H167:I167" si="4">H168</f>
        <v>12357963.98</v>
      </c>
      <c r="I167" s="96">
        <f t="shared" si="4"/>
        <v>7014750</v>
      </c>
    </row>
    <row r="168" spans="1:9" ht="25.5" hidden="1" customHeight="1" x14ac:dyDescent="0.25">
      <c r="A168" s="86"/>
      <c r="B168" s="89" t="s">
        <v>466</v>
      </c>
      <c r="C168" s="95">
        <v>940</v>
      </c>
      <c r="D168" s="95" t="s">
        <v>461</v>
      </c>
      <c r="E168" s="95" t="s">
        <v>467</v>
      </c>
      <c r="F168" s="95"/>
      <c r="G168" s="100">
        <f>G169</f>
        <v>0</v>
      </c>
      <c r="H168" s="96">
        <f>SUM(H169:H170)</f>
        <v>12357963.98</v>
      </c>
      <c r="I168" s="96">
        <f>SUM(I169:I170)</f>
        <v>7014750</v>
      </c>
    </row>
    <row r="169" spans="1:9" ht="60.6" hidden="1" customHeight="1" x14ac:dyDescent="0.25">
      <c r="A169" s="86"/>
      <c r="B169" s="83" t="s">
        <v>143</v>
      </c>
      <c r="C169" s="95">
        <v>940</v>
      </c>
      <c r="D169" s="95" t="s">
        <v>461</v>
      </c>
      <c r="E169" s="95" t="s">
        <v>467</v>
      </c>
      <c r="F169" s="95" t="s">
        <v>187</v>
      </c>
      <c r="G169" s="100">
        <v>0</v>
      </c>
      <c r="H169" s="96">
        <v>12357963.98</v>
      </c>
      <c r="I169" s="96"/>
    </row>
    <row r="170" spans="1:9" ht="27.75" hidden="1" customHeight="1" x14ac:dyDescent="0.25">
      <c r="A170" s="86"/>
      <c r="B170" s="85" t="s">
        <v>164</v>
      </c>
      <c r="C170" s="101">
        <v>940</v>
      </c>
      <c r="D170" s="101" t="s">
        <v>461</v>
      </c>
      <c r="E170" s="95" t="s">
        <v>467</v>
      </c>
      <c r="F170" s="101"/>
      <c r="G170" s="145">
        <v>0</v>
      </c>
      <c r="H170" s="116"/>
      <c r="I170" s="168">
        <v>7014750</v>
      </c>
    </row>
    <row r="171" spans="1:9" ht="22.5" hidden="1" customHeight="1" x14ac:dyDescent="0.25">
      <c r="A171" s="86"/>
      <c r="B171" s="89" t="s">
        <v>468</v>
      </c>
      <c r="C171" s="95">
        <v>940</v>
      </c>
      <c r="D171" s="95" t="s">
        <v>461</v>
      </c>
      <c r="E171" s="95" t="s">
        <v>469</v>
      </c>
      <c r="F171" s="95"/>
      <c r="G171" s="100">
        <f>G172</f>
        <v>0</v>
      </c>
      <c r="H171" s="115"/>
      <c r="I171" s="94"/>
    </row>
    <row r="172" spans="1:9" ht="26.25" hidden="1" x14ac:dyDescent="0.25">
      <c r="A172" s="86"/>
      <c r="B172" s="83" t="s">
        <v>143</v>
      </c>
      <c r="C172" s="95">
        <v>940</v>
      </c>
      <c r="D172" s="95" t="s">
        <v>461</v>
      </c>
      <c r="E172" s="95" t="s">
        <v>469</v>
      </c>
      <c r="F172" s="95" t="s">
        <v>187</v>
      </c>
      <c r="G172" s="100">
        <v>0</v>
      </c>
      <c r="H172" s="115">
        <f>H176</f>
        <v>0</v>
      </c>
      <c r="I172" s="96"/>
    </row>
    <row r="173" spans="1:9" ht="26.25" customHeight="1" x14ac:dyDescent="0.25">
      <c r="A173" s="86"/>
      <c r="B173" s="92" t="s">
        <v>175</v>
      </c>
      <c r="C173" s="95">
        <v>940</v>
      </c>
      <c r="D173" s="93" t="s">
        <v>206</v>
      </c>
      <c r="E173" s="93"/>
      <c r="F173" s="93"/>
      <c r="G173" s="164">
        <f>G178+G174</f>
        <v>28047356.860000003</v>
      </c>
      <c r="H173" s="116"/>
      <c r="I173" s="96"/>
    </row>
    <row r="174" spans="1:9" ht="26.25" hidden="1" x14ac:dyDescent="0.25">
      <c r="A174" s="86"/>
      <c r="B174" s="89" t="s">
        <v>231</v>
      </c>
      <c r="C174" s="95">
        <v>940</v>
      </c>
      <c r="D174" s="99" t="s">
        <v>207</v>
      </c>
      <c r="E174" s="99" t="s">
        <v>234</v>
      </c>
      <c r="F174" s="99"/>
      <c r="G174" s="100">
        <f>G175</f>
        <v>0</v>
      </c>
      <c r="H174" s="116"/>
      <c r="I174" s="96"/>
    </row>
    <row r="175" spans="1:9" ht="40.5" hidden="1" customHeight="1" x14ac:dyDescent="0.25">
      <c r="A175" s="86"/>
      <c r="B175" s="89" t="s">
        <v>232</v>
      </c>
      <c r="C175" s="95">
        <v>940</v>
      </c>
      <c r="D175" s="99" t="s">
        <v>207</v>
      </c>
      <c r="E175" s="99" t="s">
        <v>233</v>
      </c>
      <c r="F175" s="99"/>
      <c r="G175" s="100">
        <f>G176</f>
        <v>0</v>
      </c>
      <c r="H175" s="116"/>
      <c r="I175" s="96"/>
    </row>
    <row r="176" spans="1:9" ht="15.75" hidden="1" customHeight="1" x14ac:dyDescent="0.25">
      <c r="A176" s="86"/>
      <c r="B176" s="83" t="s">
        <v>143</v>
      </c>
      <c r="C176" s="95" t="s">
        <v>58</v>
      </c>
      <c r="D176" s="99" t="s">
        <v>207</v>
      </c>
      <c r="E176" s="99" t="s">
        <v>233</v>
      </c>
      <c r="F176" s="99" t="s">
        <v>187</v>
      </c>
      <c r="G176" s="100"/>
      <c r="H176" s="116">
        <v>0</v>
      </c>
      <c r="I176" s="96"/>
    </row>
    <row r="177" spans="1:9" hidden="1" x14ac:dyDescent="0.25">
      <c r="A177" s="86"/>
      <c r="B177" s="85" t="s">
        <v>164</v>
      </c>
      <c r="C177" s="101">
        <v>940</v>
      </c>
      <c r="D177" s="101"/>
      <c r="E177" s="103"/>
      <c r="F177" s="101"/>
      <c r="G177" s="145">
        <v>0</v>
      </c>
      <c r="H177" s="116"/>
      <c r="I177" s="96"/>
    </row>
    <row r="178" spans="1:9" x14ac:dyDescent="0.25">
      <c r="A178" s="86"/>
      <c r="B178" s="83" t="s">
        <v>138</v>
      </c>
      <c r="C178" s="95">
        <v>940</v>
      </c>
      <c r="D178" s="95" t="s">
        <v>207</v>
      </c>
      <c r="E178" s="95" t="s">
        <v>374</v>
      </c>
      <c r="F178" s="95"/>
      <c r="G178" s="100">
        <f t="shared" ref="G178" si="5">G179</f>
        <v>28047356.860000003</v>
      </c>
      <c r="H178" s="116"/>
      <c r="I178" s="96"/>
    </row>
    <row r="179" spans="1:9" s="130" customFormat="1" ht="26.25" x14ac:dyDescent="0.25">
      <c r="A179" s="86"/>
      <c r="B179" s="89" t="s">
        <v>176</v>
      </c>
      <c r="C179" s="95">
        <v>940</v>
      </c>
      <c r="D179" s="95" t="s">
        <v>207</v>
      </c>
      <c r="E179" s="95" t="s">
        <v>374</v>
      </c>
      <c r="F179" s="95"/>
      <c r="G179" s="100">
        <f>SUM(G180:G183)</f>
        <v>28047356.860000003</v>
      </c>
      <c r="H179" s="132"/>
      <c r="I179" s="129"/>
    </row>
    <row r="180" spans="1:9" ht="64.5" x14ac:dyDescent="0.25">
      <c r="A180" s="86"/>
      <c r="B180" s="83" t="s">
        <v>139</v>
      </c>
      <c r="C180" s="95">
        <v>940</v>
      </c>
      <c r="D180" s="95" t="s">
        <v>207</v>
      </c>
      <c r="E180" s="95" t="s">
        <v>374</v>
      </c>
      <c r="F180" s="95" t="s">
        <v>185</v>
      </c>
      <c r="G180" s="100">
        <v>16793123</v>
      </c>
      <c r="H180" s="86"/>
      <c r="I180" s="86"/>
    </row>
    <row r="181" spans="1:9" ht="26.25" x14ac:dyDescent="0.25">
      <c r="A181" s="86"/>
      <c r="B181" s="83" t="s">
        <v>143</v>
      </c>
      <c r="C181" s="95">
        <v>940</v>
      </c>
      <c r="D181" s="95" t="s">
        <v>207</v>
      </c>
      <c r="E181" s="95" t="s">
        <v>374</v>
      </c>
      <c r="F181" s="95" t="s">
        <v>187</v>
      </c>
      <c r="G181" s="169">
        <v>10529355.35</v>
      </c>
      <c r="H181" s="86"/>
      <c r="I181" s="86"/>
    </row>
    <row r="182" spans="1:9" hidden="1" x14ac:dyDescent="0.25">
      <c r="A182" s="86"/>
      <c r="B182" s="83" t="s">
        <v>470</v>
      </c>
      <c r="C182" s="95">
        <v>940</v>
      </c>
      <c r="D182" s="95" t="s">
        <v>207</v>
      </c>
      <c r="E182" s="95" t="s">
        <v>374</v>
      </c>
      <c r="F182" s="95" t="s">
        <v>187</v>
      </c>
      <c r="G182" s="169">
        <v>0</v>
      </c>
      <c r="H182" s="86"/>
      <c r="I182" s="86"/>
    </row>
    <row r="183" spans="1:9" ht="19.149999999999999" customHeight="1" x14ac:dyDescent="0.25">
      <c r="A183" s="86"/>
      <c r="B183" s="83" t="s">
        <v>149</v>
      </c>
      <c r="C183" s="95">
        <v>940</v>
      </c>
      <c r="D183" s="95" t="s">
        <v>207</v>
      </c>
      <c r="E183" s="95" t="s">
        <v>374</v>
      </c>
      <c r="F183" s="95" t="s">
        <v>191</v>
      </c>
      <c r="G183" s="100">
        <v>724878.51</v>
      </c>
      <c r="H183" s="86"/>
      <c r="I183" s="86"/>
    </row>
    <row r="184" spans="1:9" x14ac:dyDescent="0.25">
      <c r="A184" s="86"/>
      <c r="B184" s="92" t="s">
        <v>177</v>
      </c>
      <c r="C184" s="95">
        <v>940</v>
      </c>
      <c r="D184" s="93" t="s">
        <v>208</v>
      </c>
      <c r="E184" s="93"/>
      <c r="F184" s="93"/>
      <c r="G184" s="164">
        <f>G185</f>
        <v>5132000</v>
      </c>
      <c r="H184" s="86"/>
      <c r="I184" s="86"/>
    </row>
    <row r="185" spans="1:9" ht="29.25" customHeight="1" x14ac:dyDescent="0.25">
      <c r="A185" s="86"/>
      <c r="B185" s="81" t="s">
        <v>178</v>
      </c>
      <c r="C185" s="95">
        <v>940</v>
      </c>
      <c r="D185" s="93" t="s">
        <v>209</v>
      </c>
      <c r="E185" s="93"/>
      <c r="F185" s="93"/>
      <c r="G185" s="98">
        <f>G187</f>
        <v>5132000</v>
      </c>
      <c r="H185" s="122"/>
      <c r="I185" s="104"/>
    </row>
    <row r="186" spans="1:9" ht="15" customHeight="1" x14ac:dyDescent="0.25">
      <c r="A186" s="86"/>
      <c r="B186" s="82" t="s">
        <v>170</v>
      </c>
      <c r="C186" s="95">
        <v>940</v>
      </c>
      <c r="D186" s="95" t="s">
        <v>209</v>
      </c>
      <c r="E186" s="95" t="s">
        <v>322</v>
      </c>
      <c r="F186" s="95"/>
      <c r="G186" s="100">
        <f>G187</f>
        <v>5132000</v>
      </c>
      <c r="H186" s="123"/>
      <c r="I186" s="105"/>
    </row>
    <row r="187" spans="1:9" ht="15" customHeight="1" x14ac:dyDescent="0.25">
      <c r="A187" s="86"/>
      <c r="B187" s="83" t="s">
        <v>313</v>
      </c>
      <c r="C187" s="95">
        <v>940</v>
      </c>
      <c r="D187" s="95" t="s">
        <v>209</v>
      </c>
      <c r="E187" s="95" t="s">
        <v>336</v>
      </c>
      <c r="F187" s="95"/>
      <c r="G187" s="100">
        <f>G189+G190+G188</f>
        <v>5132000</v>
      </c>
      <c r="H187" s="123"/>
      <c r="I187" s="105"/>
    </row>
    <row r="188" spans="1:9" ht="77.25" hidden="1" customHeight="1" x14ac:dyDescent="0.25">
      <c r="A188" s="86"/>
      <c r="B188" s="83" t="s">
        <v>139</v>
      </c>
      <c r="C188" s="95">
        <v>940</v>
      </c>
      <c r="D188" s="95" t="s">
        <v>209</v>
      </c>
      <c r="E188" s="95" t="s">
        <v>336</v>
      </c>
      <c r="F188" s="95" t="s">
        <v>185</v>
      </c>
      <c r="G188" s="100">
        <v>0</v>
      </c>
      <c r="H188" s="123"/>
      <c r="I188" s="105"/>
    </row>
    <row r="189" spans="1:9" ht="27" customHeight="1" x14ac:dyDescent="0.25">
      <c r="A189" s="86"/>
      <c r="B189" s="83" t="s">
        <v>143</v>
      </c>
      <c r="C189" s="95">
        <v>940</v>
      </c>
      <c r="D189" s="95" t="s">
        <v>209</v>
      </c>
      <c r="E189" s="95" t="s">
        <v>336</v>
      </c>
      <c r="F189" s="95" t="s">
        <v>187</v>
      </c>
      <c r="G189" s="100">
        <v>410000</v>
      </c>
      <c r="H189" s="123"/>
      <c r="I189" s="105"/>
    </row>
    <row r="190" spans="1:9" ht="26.25" x14ac:dyDescent="0.25">
      <c r="A190" s="86"/>
      <c r="B190" s="82" t="s">
        <v>179</v>
      </c>
      <c r="C190" s="95">
        <v>940</v>
      </c>
      <c r="D190" s="95" t="s">
        <v>209</v>
      </c>
      <c r="E190" s="95" t="s">
        <v>336</v>
      </c>
      <c r="F190" s="95" t="s">
        <v>210</v>
      </c>
      <c r="G190" s="100">
        <f>G191</f>
        <v>4722000</v>
      </c>
      <c r="H190" s="115"/>
      <c r="I190" s="94"/>
    </row>
    <row r="191" spans="1:9" ht="45.6" customHeight="1" x14ac:dyDescent="0.25">
      <c r="A191" s="126"/>
      <c r="B191" s="131" t="s">
        <v>485</v>
      </c>
      <c r="C191" s="128">
        <v>940</v>
      </c>
      <c r="D191" s="128" t="s">
        <v>209</v>
      </c>
      <c r="E191" s="95" t="s">
        <v>336</v>
      </c>
      <c r="F191" s="128"/>
      <c r="G191" s="144">
        <v>4722000</v>
      </c>
    </row>
    <row r="192" spans="1:9" x14ac:dyDescent="0.25">
      <c r="A192" s="175">
        <v>8</v>
      </c>
      <c r="B192" s="81" t="s">
        <v>308</v>
      </c>
      <c r="C192" s="93" t="s">
        <v>58</v>
      </c>
      <c r="D192" s="93" t="s">
        <v>211</v>
      </c>
      <c r="E192" s="93"/>
      <c r="F192" s="93"/>
      <c r="G192" s="192">
        <f>G196</f>
        <v>70000</v>
      </c>
    </row>
    <row r="193" spans="1:7" ht="26.25" x14ac:dyDescent="0.25">
      <c r="A193" s="175"/>
      <c r="B193" s="81" t="s">
        <v>309</v>
      </c>
      <c r="C193" s="95" t="s">
        <v>58</v>
      </c>
      <c r="D193" s="95" t="s">
        <v>306</v>
      </c>
      <c r="E193" s="95"/>
      <c r="F193" s="95"/>
      <c r="G193" s="105">
        <f>G194</f>
        <v>70000</v>
      </c>
    </row>
    <row r="194" spans="1:7" x14ac:dyDescent="0.25">
      <c r="A194" s="175"/>
      <c r="B194" s="82" t="s">
        <v>170</v>
      </c>
      <c r="C194" s="95" t="s">
        <v>58</v>
      </c>
      <c r="D194" s="95" t="s">
        <v>306</v>
      </c>
      <c r="E194" s="95" t="s">
        <v>322</v>
      </c>
      <c r="F194" s="95"/>
      <c r="G194" s="105">
        <f>G195</f>
        <v>70000</v>
      </c>
    </row>
    <row r="195" spans="1:7" ht="26.25" x14ac:dyDescent="0.25">
      <c r="A195" s="175"/>
      <c r="B195" s="149" t="s">
        <v>307</v>
      </c>
      <c r="C195" s="95" t="s">
        <v>58</v>
      </c>
      <c r="D195" s="95" t="s">
        <v>306</v>
      </c>
      <c r="E195" s="95" t="s">
        <v>337</v>
      </c>
      <c r="F195" s="95"/>
      <c r="G195" s="105">
        <f>G196</f>
        <v>70000</v>
      </c>
    </row>
    <row r="196" spans="1:7" ht="26.25" x14ac:dyDescent="0.25">
      <c r="A196" s="175"/>
      <c r="B196" s="83" t="s">
        <v>143</v>
      </c>
      <c r="C196" s="95" t="s">
        <v>58</v>
      </c>
      <c r="D196" s="95" t="s">
        <v>306</v>
      </c>
      <c r="E196" s="95" t="s">
        <v>337</v>
      </c>
      <c r="F196" s="95" t="s">
        <v>187</v>
      </c>
      <c r="G196" s="105">
        <v>70000</v>
      </c>
    </row>
    <row r="197" spans="1:7" ht="39" hidden="1" x14ac:dyDescent="0.25">
      <c r="A197" s="86"/>
      <c r="B197" s="81" t="s">
        <v>239</v>
      </c>
      <c r="C197" s="93" t="s">
        <v>58</v>
      </c>
      <c r="D197" s="93" t="s">
        <v>240</v>
      </c>
      <c r="E197" s="93"/>
      <c r="F197" s="93"/>
      <c r="G197" s="146">
        <f>G201</f>
        <v>0</v>
      </c>
    </row>
    <row r="198" spans="1:7" hidden="1" x14ac:dyDescent="0.25">
      <c r="A198" s="86"/>
      <c r="B198" s="82" t="s">
        <v>242</v>
      </c>
      <c r="C198" s="95" t="s">
        <v>58</v>
      </c>
      <c r="D198" s="95" t="s">
        <v>241</v>
      </c>
      <c r="E198" s="95"/>
      <c r="F198" s="95"/>
      <c r="G198" s="147">
        <f>G199</f>
        <v>0</v>
      </c>
    </row>
    <row r="199" spans="1:7" hidden="1" x14ac:dyDescent="0.25">
      <c r="A199" s="86"/>
      <c r="B199" s="82" t="s">
        <v>170</v>
      </c>
      <c r="C199" s="95" t="s">
        <v>58</v>
      </c>
      <c r="D199" s="95" t="s">
        <v>241</v>
      </c>
      <c r="E199" s="95" t="s">
        <v>322</v>
      </c>
      <c r="F199" s="95"/>
      <c r="G199" s="147">
        <f>G200</f>
        <v>0</v>
      </c>
    </row>
    <row r="200" spans="1:7" ht="77.25" hidden="1" x14ac:dyDescent="0.25">
      <c r="A200" s="86"/>
      <c r="B200" s="149" t="s">
        <v>305</v>
      </c>
      <c r="C200" s="95" t="s">
        <v>58</v>
      </c>
      <c r="D200" s="95" t="s">
        <v>241</v>
      </c>
      <c r="E200" s="95" t="s">
        <v>338</v>
      </c>
      <c r="F200" s="95"/>
      <c r="G200" s="147">
        <f>G201</f>
        <v>0</v>
      </c>
    </row>
    <row r="201" spans="1:7" hidden="1" x14ac:dyDescent="0.25">
      <c r="A201" s="86"/>
      <c r="B201" s="83" t="s">
        <v>244</v>
      </c>
      <c r="C201" s="95" t="s">
        <v>58</v>
      </c>
      <c r="D201" s="95" t="s">
        <v>241</v>
      </c>
      <c r="E201" s="95" t="s">
        <v>338</v>
      </c>
      <c r="F201" s="95" t="s">
        <v>243</v>
      </c>
      <c r="G201" s="167">
        <v>0</v>
      </c>
    </row>
    <row r="202" spans="1:7" x14ac:dyDescent="0.25">
      <c r="A202" s="86"/>
      <c r="B202" s="80" t="s">
        <v>180</v>
      </c>
      <c r="C202" s="93"/>
      <c r="D202" s="93"/>
      <c r="E202" s="93"/>
      <c r="F202" s="93"/>
      <c r="G202" s="98">
        <f>G12+G71+G79+G92+G108+G164+G173+G184+G192</f>
        <v>83806784.129999995</v>
      </c>
    </row>
    <row r="205" spans="1:7" x14ac:dyDescent="0.25">
      <c r="G205" s="205"/>
    </row>
  </sheetData>
  <mergeCells count="9">
    <mergeCell ref="C2:I2"/>
    <mergeCell ref="B3:I3"/>
    <mergeCell ref="B4:I4"/>
    <mergeCell ref="B7:I7"/>
    <mergeCell ref="A9:A10"/>
    <mergeCell ref="B9:B10"/>
    <mergeCell ref="C9:F9"/>
    <mergeCell ref="G9:G10"/>
    <mergeCell ref="H9:I9"/>
  </mergeCells>
  <pageMargins left="0.31496062992125984" right="0.19685039370078741" top="0.39370078740157483" bottom="0.74803149606299213" header="0.31496062992125984" footer="0.31496062992125984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3"/>
  <sheetViews>
    <sheetView zoomScaleNormal="100" workbookViewId="0">
      <selection activeCell="K25" sqref="K25"/>
    </sheetView>
  </sheetViews>
  <sheetFormatPr defaultRowHeight="15" x14ac:dyDescent="0.25"/>
  <cols>
    <col min="1" max="1" width="3.28515625" style="138" customWidth="1"/>
    <col min="2" max="2" width="46.7109375" customWidth="1"/>
    <col min="3" max="3" width="7" customWidth="1"/>
    <col min="4" max="4" width="6.28515625" customWidth="1"/>
    <col min="5" max="5" width="12.42578125" customWidth="1"/>
    <col min="6" max="6" width="4.7109375" customWidth="1"/>
    <col min="7" max="7" width="15.140625" customWidth="1"/>
    <col min="8" max="8" width="0" hidden="1" customWidth="1"/>
    <col min="9" max="9" width="9.42578125" hidden="1" customWidth="1"/>
  </cols>
  <sheetData>
    <row r="1" spans="1:9" x14ac:dyDescent="0.25">
      <c r="B1" s="113"/>
      <c r="C1" s="114"/>
      <c r="D1" s="114"/>
      <c r="E1" s="171"/>
      <c r="F1" s="170"/>
      <c r="G1" s="171"/>
      <c r="H1" s="171"/>
      <c r="I1" s="171"/>
    </row>
    <row r="2" spans="1:9" x14ac:dyDescent="0.25">
      <c r="B2" s="113"/>
      <c r="C2" s="226" t="s">
        <v>212</v>
      </c>
      <c r="D2" s="234"/>
      <c r="E2" s="234"/>
      <c r="F2" s="234"/>
      <c r="G2" s="234"/>
      <c r="H2" s="234"/>
      <c r="I2" s="234"/>
    </row>
    <row r="3" spans="1:9" x14ac:dyDescent="0.25">
      <c r="B3" s="227" t="s">
        <v>486</v>
      </c>
      <c r="C3" s="227"/>
      <c r="D3" s="227"/>
      <c r="E3" s="227"/>
      <c r="F3" s="227"/>
      <c r="G3" s="227"/>
      <c r="H3" s="227"/>
      <c r="I3" s="227"/>
    </row>
    <row r="4" spans="1:9" x14ac:dyDescent="0.25">
      <c r="B4" s="227" t="s">
        <v>383</v>
      </c>
      <c r="C4" s="227"/>
      <c r="D4" s="227"/>
      <c r="E4" s="227"/>
      <c r="F4" s="227"/>
      <c r="G4" s="227"/>
      <c r="H4" s="227"/>
      <c r="I4" s="227"/>
    </row>
    <row r="5" spans="1:9" x14ac:dyDescent="0.25">
      <c r="B5" s="172"/>
      <c r="C5" s="172"/>
      <c r="D5" s="172"/>
      <c r="E5" s="172"/>
      <c r="F5" s="172"/>
      <c r="G5" s="172"/>
      <c r="H5" s="172"/>
      <c r="I5" s="172"/>
    </row>
    <row r="6" spans="1:9" ht="19.149999999999999" customHeight="1" x14ac:dyDescent="0.25">
      <c r="B6" s="113"/>
      <c r="C6" s="133"/>
      <c r="D6" s="171"/>
      <c r="E6" s="171"/>
      <c r="F6" s="171"/>
      <c r="G6" s="171"/>
      <c r="H6" s="171"/>
      <c r="I6" s="134"/>
    </row>
    <row r="7" spans="1:9" ht="60.6" customHeight="1" x14ac:dyDescent="0.25">
      <c r="B7" s="235" t="s">
        <v>487</v>
      </c>
      <c r="C7" s="235"/>
      <c r="D7" s="235"/>
      <c r="E7" s="235"/>
      <c r="F7" s="235"/>
      <c r="G7" s="235"/>
      <c r="H7" s="235"/>
      <c r="I7" s="235"/>
    </row>
    <row r="8" spans="1:9" ht="12.75" customHeight="1" x14ac:dyDescent="0.25">
      <c r="B8" s="113"/>
      <c r="C8" s="135"/>
      <c r="D8" s="135"/>
      <c r="E8" s="135"/>
      <c r="F8" s="135"/>
      <c r="G8" s="135"/>
      <c r="H8" s="135"/>
      <c r="I8" s="136" t="s">
        <v>0</v>
      </c>
    </row>
    <row r="9" spans="1:9" x14ac:dyDescent="0.25">
      <c r="G9" s="137" t="s">
        <v>0</v>
      </c>
    </row>
    <row r="10" spans="1:9" s="79" customFormat="1" ht="12.75" customHeight="1" x14ac:dyDescent="0.2">
      <c r="A10" s="229" t="s">
        <v>220</v>
      </c>
      <c r="B10" s="230" t="s">
        <v>2</v>
      </c>
      <c r="C10" s="230" t="s">
        <v>213</v>
      </c>
      <c r="D10" s="230"/>
      <c r="E10" s="230"/>
      <c r="F10" s="230"/>
      <c r="G10" s="231" t="s">
        <v>3</v>
      </c>
      <c r="H10" s="236" t="s">
        <v>214</v>
      </c>
      <c r="I10" s="236"/>
    </row>
    <row r="11" spans="1:9" s="79" customFormat="1" ht="51.75" customHeight="1" x14ac:dyDescent="0.2">
      <c r="A11" s="229"/>
      <c r="B11" s="230"/>
      <c r="C11" s="173" t="s">
        <v>222</v>
      </c>
      <c r="D11" s="173" t="s">
        <v>221</v>
      </c>
      <c r="E11" s="173" t="s">
        <v>216</v>
      </c>
      <c r="F11" s="173" t="s">
        <v>217</v>
      </c>
      <c r="G11" s="231"/>
      <c r="H11" s="174" t="s">
        <v>218</v>
      </c>
      <c r="I11" s="174" t="s">
        <v>219</v>
      </c>
    </row>
    <row r="12" spans="1:9" ht="39" x14ac:dyDescent="0.25">
      <c r="A12" s="86">
        <v>1</v>
      </c>
      <c r="B12" s="80" t="s">
        <v>135</v>
      </c>
      <c r="C12" s="93" t="s">
        <v>58</v>
      </c>
      <c r="D12" s="93"/>
      <c r="E12" s="93"/>
      <c r="F12" s="93"/>
      <c r="G12" s="98">
        <f>пр5!G12</f>
        <v>23801749.199999996</v>
      </c>
      <c r="H12" s="94">
        <f>H14+H18+H24+H37+H50</f>
        <v>12337104.669999998</v>
      </c>
      <c r="I12" s="94">
        <f>I24+I50+I112+I155</f>
        <v>9238050</v>
      </c>
    </row>
    <row r="13" spans="1:9" ht="51.75" hidden="1" customHeight="1" x14ac:dyDescent="0.25">
      <c r="A13" s="86"/>
      <c r="B13" s="81" t="s">
        <v>136</v>
      </c>
      <c r="C13" s="93" t="s">
        <v>58</v>
      </c>
      <c r="D13" s="93" t="s">
        <v>181</v>
      </c>
      <c r="E13" s="93"/>
      <c r="F13" s="93"/>
      <c r="G13" s="98">
        <f>пр5!G13</f>
        <v>12763941.329999998</v>
      </c>
      <c r="H13" s="94"/>
      <c r="I13" s="94">
        <f>I14+I18+I24+I37</f>
        <v>0</v>
      </c>
    </row>
    <row r="14" spans="1:9" ht="41.25" hidden="1" customHeight="1" x14ac:dyDescent="0.25">
      <c r="A14" s="86"/>
      <c r="B14" s="81"/>
      <c r="C14" s="93" t="s">
        <v>58</v>
      </c>
      <c r="D14" s="93" t="s">
        <v>182</v>
      </c>
      <c r="E14" s="93"/>
      <c r="F14" s="93"/>
      <c r="G14" s="98">
        <f>пр5!G14</f>
        <v>2840392.61</v>
      </c>
      <c r="H14" s="94">
        <f>H17</f>
        <v>2058542.2</v>
      </c>
      <c r="I14" s="96"/>
    </row>
    <row r="15" spans="1:9" ht="39" x14ac:dyDescent="0.25">
      <c r="A15" s="86"/>
      <c r="B15" s="87" t="s">
        <v>137</v>
      </c>
      <c r="C15" s="93" t="s">
        <v>181</v>
      </c>
      <c r="D15" s="93" t="s">
        <v>193</v>
      </c>
      <c r="E15" s="93"/>
      <c r="F15" s="93"/>
      <c r="G15" s="98">
        <f>пр5!G15</f>
        <v>2840392.61</v>
      </c>
      <c r="H15" s="96"/>
      <c r="I15" s="96"/>
    </row>
    <row r="16" spans="1:9" ht="18" customHeight="1" x14ac:dyDescent="0.25">
      <c r="A16" s="86"/>
      <c r="B16" s="82" t="s">
        <v>138</v>
      </c>
      <c r="C16" s="95" t="s">
        <v>181</v>
      </c>
      <c r="D16" s="95" t="s">
        <v>193</v>
      </c>
      <c r="E16" s="95" t="s">
        <v>322</v>
      </c>
      <c r="F16" s="95"/>
      <c r="G16" s="98">
        <f>пр5!G16</f>
        <v>2840392.61</v>
      </c>
      <c r="H16" s="96"/>
      <c r="I16" s="96"/>
    </row>
    <row r="17" spans="1:9" ht="28.15" customHeight="1" x14ac:dyDescent="0.25">
      <c r="A17" s="86"/>
      <c r="B17" s="83" t="s">
        <v>144</v>
      </c>
      <c r="C17" s="95" t="s">
        <v>181</v>
      </c>
      <c r="D17" s="95" t="s">
        <v>193</v>
      </c>
      <c r="E17" s="95" t="s">
        <v>323</v>
      </c>
      <c r="F17" s="95"/>
      <c r="G17" s="98">
        <f>пр5!G17</f>
        <v>2840392.61</v>
      </c>
      <c r="H17" s="96">
        <v>2058542.2</v>
      </c>
      <c r="I17" s="96"/>
    </row>
    <row r="18" spans="1:9" ht="39.75" customHeight="1" x14ac:dyDescent="0.25">
      <c r="A18" s="86"/>
      <c r="B18" s="83" t="s">
        <v>139</v>
      </c>
      <c r="C18" s="95" t="s">
        <v>181</v>
      </c>
      <c r="D18" s="95" t="s">
        <v>193</v>
      </c>
      <c r="E18" s="95" t="s">
        <v>323</v>
      </c>
      <c r="F18" s="95" t="s">
        <v>185</v>
      </c>
      <c r="G18" s="98">
        <f>пр5!G17</f>
        <v>2840392.61</v>
      </c>
      <c r="H18" s="94">
        <f>H19</f>
        <v>500945.12</v>
      </c>
      <c r="I18" s="94"/>
    </row>
    <row r="19" spans="1:9" ht="51.75" x14ac:dyDescent="0.25">
      <c r="A19" s="86"/>
      <c r="B19" s="88" t="s">
        <v>140</v>
      </c>
      <c r="C19" s="93" t="s">
        <v>181</v>
      </c>
      <c r="D19" s="93" t="s">
        <v>195</v>
      </c>
      <c r="E19" s="93"/>
      <c r="F19" s="93"/>
      <c r="G19" s="98">
        <f>пр5!G19</f>
        <v>1339897.27</v>
      </c>
      <c r="H19" s="94">
        <f>H20</f>
        <v>500945.12</v>
      </c>
      <c r="I19" s="94"/>
    </row>
    <row r="20" spans="1:9" ht="24" customHeight="1" x14ac:dyDescent="0.25">
      <c r="A20" s="86"/>
      <c r="B20" s="81" t="s">
        <v>141</v>
      </c>
      <c r="C20" s="93" t="s">
        <v>181</v>
      </c>
      <c r="D20" s="93" t="s">
        <v>195</v>
      </c>
      <c r="E20" s="93" t="s">
        <v>322</v>
      </c>
      <c r="F20" s="93"/>
      <c r="G20" s="98">
        <f>пр5!G20</f>
        <v>1339897.27</v>
      </c>
      <c r="H20" s="96">
        <f>H21</f>
        <v>500945.12</v>
      </c>
      <c r="I20" s="96"/>
    </row>
    <row r="21" spans="1:9" ht="55.15" customHeight="1" x14ac:dyDescent="0.25">
      <c r="A21" s="86"/>
      <c r="B21" s="89" t="s">
        <v>142</v>
      </c>
      <c r="C21" s="95" t="s">
        <v>181</v>
      </c>
      <c r="D21" s="95" t="s">
        <v>195</v>
      </c>
      <c r="E21" s="95" t="s">
        <v>324</v>
      </c>
      <c r="F21" s="95"/>
      <c r="G21" s="98">
        <f>пр5!G21</f>
        <v>1045387.27</v>
      </c>
      <c r="H21" s="96">
        <v>500945.12</v>
      </c>
      <c r="I21" s="94"/>
    </row>
    <row r="22" spans="1:9" ht="37.9" customHeight="1" x14ac:dyDescent="0.25">
      <c r="A22" s="86"/>
      <c r="B22" s="83" t="s">
        <v>139</v>
      </c>
      <c r="C22" s="95" t="s">
        <v>181</v>
      </c>
      <c r="D22" s="95" t="s">
        <v>195</v>
      </c>
      <c r="E22" s="95" t="s">
        <v>324</v>
      </c>
      <c r="F22" s="95" t="s">
        <v>185</v>
      </c>
      <c r="G22" s="98">
        <f>пр5!G21</f>
        <v>1045387.27</v>
      </c>
      <c r="H22" s="115"/>
      <c r="I22" s="94"/>
    </row>
    <row r="23" spans="1:9" ht="25.15" customHeight="1" x14ac:dyDescent="0.25">
      <c r="A23" s="86"/>
      <c r="B23" s="83" t="s">
        <v>143</v>
      </c>
      <c r="C23" s="95" t="s">
        <v>181</v>
      </c>
      <c r="D23" s="95" t="s">
        <v>195</v>
      </c>
      <c r="E23" s="95" t="s">
        <v>324</v>
      </c>
      <c r="F23" s="95" t="s">
        <v>187</v>
      </c>
      <c r="G23" s="98">
        <f>пр5!G22</f>
        <v>268860</v>
      </c>
      <c r="H23" s="115"/>
      <c r="I23" s="94"/>
    </row>
    <row r="24" spans="1:9" ht="24.6" customHeight="1" x14ac:dyDescent="0.25">
      <c r="A24" s="86"/>
      <c r="B24" s="83" t="s">
        <v>149</v>
      </c>
      <c r="C24" s="95" t="s">
        <v>181</v>
      </c>
      <c r="D24" s="95" t="s">
        <v>195</v>
      </c>
      <c r="E24" s="95" t="s">
        <v>324</v>
      </c>
      <c r="F24" s="95" t="s">
        <v>191</v>
      </c>
      <c r="G24" s="98">
        <f>пр5!G23</f>
        <v>25650</v>
      </c>
      <c r="H24" s="94">
        <f>H27+H34</f>
        <v>2174460.7199999997</v>
      </c>
      <c r="I24" s="94">
        <f>I25</f>
        <v>0</v>
      </c>
    </row>
    <row r="25" spans="1:9" ht="27.75" customHeight="1" x14ac:dyDescent="0.25">
      <c r="A25" s="86"/>
      <c r="B25" s="88" t="s">
        <v>145</v>
      </c>
      <c r="C25" s="95" t="s">
        <v>181</v>
      </c>
      <c r="D25" s="93" t="s">
        <v>198</v>
      </c>
      <c r="E25" s="93"/>
      <c r="F25" s="93"/>
      <c r="G25" s="98">
        <f>пр5!G24</f>
        <v>6940381.0700000003</v>
      </c>
      <c r="H25" s="96"/>
      <c r="I25" s="96">
        <f>I28</f>
        <v>0</v>
      </c>
    </row>
    <row r="26" spans="1:9" ht="19.5" customHeight="1" x14ac:dyDescent="0.25">
      <c r="A26" s="86"/>
      <c r="B26" s="82" t="s">
        <v>141</v>
      </c>
      <c r="C26" s="95" t="s">
        <v>181</v>
      </c>
      <c r="D26" s="95" t="s">
        <v>198</v>
      </c>
      <c r="E26" s="95" t="s">
        <v>322</v>
      </c>
      <c r="F26" s="95"/>
      <c r="G26" s="100">
        <f>G27+G30+G32</f>
        <v>6940381.0700000003</v>
      </c>
      <c r="H26" s="96"/>
      <c r="I26" s="96"/>
    </row>
    <row r="27" spans="1:9" ht="26.25" x14ac:dyDescent="0.25">
      <c r="A27" s="86"/>
      <c r="B27" s="83" t="s">
        <v>339</v>
      </c>
      <c r="C27" s="95" t="s">
        <v>181</v>
      </c>
      <c r="D27" s="95" t="s">
        <v>198</v>
      </c>
      <c r="E27" s="95" t="s">
        <v>325</v>
      </c>
      <c r="F27" s="95"/>
      <c r="G27" s="98">
        <f>G28</f>
        <v>2793557.03</v>
      </c>
      <c r="H27" s="96">
        <v>2024027.72</v>
      </c>
      <c r="I27" s="96"/>
    </row>
    <row r="28" spans="1:9" ht="37.15" customHeight="1" x14ac:dyDescent="0.25">
      <c r="A28" s="86"/>
      <c r="B28" s="83" t="s">
        <v>139</v>
      </c>
      <c r="C28" s="95" t="s">
        <v>181</v>
      </c>
      <c r="D28" s="95" t="s">
        <v>198</v>
      </c>
      <c r="E28" s="95" t="s">
        <v>325</v>
      </c>
      <c r="F28" s="95" t="s">
        <v>185</v>
      </c>
      <c r="G28" s="100">
        <v>2793557.03</v>
      </c>
      <c r="H28" s="96"/>
      <c r="I28" s="96"/>
    </row>
    <row r="29" spans="1:9" ht="56.25" hidden="1" customHeight="1" x14ac:dyDescent="0.25">
      <c r="A29" s="86"/>
      <c r="B29" s="89" t="s">
        <v>142</v>
      </c>
      <c r="C29" s="95">
        <v>940</v>
      </c>
      <c r="D29" s="95" t="s">
        <v>188</v>
      </c>
      <c r="E29" s="95" t="s">
        <v>325</v>
      </c>
      <c r="F29" s="95" t="s">
        <v>187</v>
      </c>
      <c r="G29" s="100"/>
      <c r="H29" s="96"/>
      <c r="I29" s="96"/>
    </row>
    <row r="30" spans="1:9" ht="55.5" customHeight="1" x14ac:dyDescent="0.25">
      <c r="A30" s="86"/>
      <c r="B30" s="89" t="s">
        <v>142</v>
      </c>
      <c r="C30" s="95" t="s">
        <v>181</v>
      </c>
      <c r="D30" s="95" t="s">
        <v>198</v>
      </c>
      <c r="E30" s="95" t="s">
        <v>324</v>
      </c>
      <c r="F30" s="95"/>
      <c r="G30" s="98">
        <f>G31</f>
        <v>3735194.04</v>
      </c>
      <c r="H30" s="96"/>
      <c r="I30" s="96"/>
    </row>
    <row r="31" spans="1:9" ht="66.599999999999994" customHeight="1" x14ac:dyDescent="0.25">
      <c r="A31" s="86"/>
      <c r="B31" s="83" t="s">
        <v>139</v>
      </c>
      <c r="C31" s="95" t="s">
        <v>181</v>
      </c>
      <c r="D31" s="95" t="s">
        <v>198</v>
      </c>
      <c r="E31" s="95" t="s">
        <v>324</v>
      </c>
      <c r="F31" s="95" t="s">
        <v>185</v>
      </c>
      <c r="G31" s="100">
        <v>3735194.04</v>
      </c>
      <c r="H31" s="115"/>
      <c r="I31" s="94"/>
    </row>
    <row r="32" spans="1:9" ht="55.5" customHeight="1" x14ac:dyDescent="0.25">
      <c r="A32" s="86"/>
      <c r="B32" s="89" t="s">
        <v>142</v>
      </c>
      <c r="C32" s="95" t="s">
        <v>181</v>
      </c>
      <c r="D32" s="95" t="s">
        <v>198</v>
      </c>
      <c r="E32" s="95" t="s">
        <v>324</v>
      </c>
      <c r="F32" s="95"/>
      <c r="G32" s="98">
        <f>G33+G35+G34</f>
        <v>411630</v>
      </c>
      <c r="H32" s="115"/>
      <c r="I32" s="94"/>
    </row>
    <row r="33" spans="1:11" ht="50.25" hidden="1" customHeight="1" x14ac:dyDescent="0.25">
      <c r="A33" s="86"/>
      <c r="B33" s="83" t="s">
        <v>139</v>
      </c>
      <c r="C33" s="95">
        <v>940</v>
      </c>
      <c r="D33" s="95" t="s">
        <v>188</v>
      </c>
      <c r="E33" s="95" t="s">
        <v>324</v>
      </c>
      <c r="F33" s="95" t="s">
        <v>185</v>
      </c>
      <c r="G33" s="100">
        <v>0</v>
      </c>
      <c r="H33" s="96"/>
      <c r="I33" s="96"/>
      <c r="K33" s="165"/>
    </row>
    <row r="34" spans="1:11" ht="29.25" customHeight="1" x14ac:dyDescent="0.25">
      <c r="A34" s="86"/>
      <c r="B34" s="83" t="s">
        <v>143</v>
      </c>
      <c r="C34" s="95" t="s">
        <v>181</v>
      </c>
      <c r="D34" s="95" t="s">
        <v>198</v>
      </c>
      <c r="E34" s="95" t="s">
        <v>324</v>
      </c>
      <c r="F34" s="95" t="s">
        <v>187</v>
      </c>
      <c r="G34" s="100">
        <v>309900</v>
      </c>
      <c r="H34" s="96">
        <f>150433</f>
        <v>150433</v>
      </c>
      <c r="I34" s="96"/>
    </row>
    <row r="35" spans="1:11" ht="20.25" customHeight="1" x14ac:dyDescent="0.25">
      <c r="A35" s="86"/>
      <c r="B35" s="83" t="s">
        <v>149</v>
      </c>
      <c r="C35" s="95" t="s">
        <v>181</v>
      </c>
      <c r="D35" s="95" t="s">
        <v>198</v>
      </c>
      <c r="E35" s="95" t="s">
        <v>324</v>
      </c>
      <c r="F35" s="95" t="s">
        <v>191</v>
      </c>
      <c r="G35" s="100">
        <v>101730</v>
      </c>
      <c r="H35" s="115"/>
      <c r="I35" s="94"/>
    </row>
    <row r="36" spans="1:11" ht="25.9" hidden="1" customHeight="1" x14ac:dyDescent="0.25">
      <c r="A36" s="86"/>
      <c r="B36" s="83" t="s">
        <v>143</v>
      </c>
      <c r="C36" s="95" t="s">
        <v>181</v>
      </c>
      <c r="D36" s="95" t="s">
        <v>198</v>
      </c>
      <c r="E36" s="95" t="s">
        <v>326</v>
      </c>
      <c r="F36" s="95" t="s">
        <v>187</v>
      </c>
      <c r="G36" s="98">
        <f>пр5!G35</f>
        <v>0</v>
      </c>
      <c r="H36" s="115"/>
      <c r="I36" s="94"/>
    </row>
    <row r="37" spans="1:11" ht="21" hidden="1" customHeight="1" x14ac:dyDescent="0.25">
      <c r="A37" s="86"/>
      <c r="B37" s="83" t="s">
        <v>149</v>
      </c>
      <c r="C37" s="95" t="s">
        <v>181</v>
      </c>
      <c r="D37" s="95" t="s">
        <v>198</v>
      </c>
      <c r="E37" s="95" t="s">
        <v>326</v>
      </c>
      <c r="F37" s="95" t="s">
        <v>191</v>
      </c>
      <c r="G37" s="98">
        <f>пр5!G36</f>
        <v>0</v>
      </c>
      <c r="H37" s="94">
        <f>H38</f>
        <v>3497963.63</v>
      </c>
      <c r="I37" s="96"/>
    </row>
    <row r="38" spans="1:11" s="46" customFormat="1" ht="39" x14ac:dyDescent="0.25">
      <c r="A38" s="125"/>
      <c r="B38" s="88" t="s">
        <v>146</v>
      </c>
      <c r="C38" s="95" t="s">
        <v>181</v>
      </c>
      <c r="D38" s="93" t="s">
        <v>223</v>
      </c>
      <c r="E38" s="93"/>
      <c r="F38" s="93"/>
      <c r="G38" s="98">
        <f>пр5!G37</f>
        <v>1643270.38</v>
      </c>
      <c r="H38" s="96">
        <f t="shared" ref="H38:H41" si="0">H39</f>
        <v>3497963.63</v>
      </c>
      <c r="I38" s="96"/>
    </row>
    <row r="39" spans="1:11" ht="21.6" customHeight="1" x14ac:dyDescent="0.25">
      <c r="A39" s="86"/>
      <c r="B39" s="82" t="s">
        <v>138</v>
      </c>
      <c r="C39" s="95" t="s">
        <v>181</v>
      </c>
      <c r="D39" s="95" t="s">
        <v>223</v>
      </c>
      <c r="E39" s="95" t="s">
        <v>322</v>
      </c>
      <c r="F39" s="95"/>
      <c r="G39" s="98">
        <f>пр5!G38</f>
        <v>1443270.38</v>
      </c>
      <c r="H39" s="96">
        <f t="shared" si="0"/>
        <v>3497963.63</v>
      </c>
      <c r="I39" s="94"/>
    </row>
    <row r="40" spans="1:11" ht="60.6" customHeight="1" x14ac:dyDescent="0.25">
      <c r="A40" s="86"/>
      <c r="B40" s="89" t="s">
        <v>142</v>
      </c>
      <c r="C40" s="95" t="s">
        <v>181</v>
      </c>
      <c r="D40" s="95" t="s">
        <v>223</v>
      </c>
      <c r="E40" s="95" t="s">
        <v>324</v>
      </c>
      <c r="F40" s="95"/>
      <c r="G40" s="98">
        <f>пр5!G39</f>
        <v>1443270.38</v>
      </c>
      <c r="H40" s="96">
        <v>3497963.63</v>
      </c>
      <c r="I40" s="96"/>
    </row>
    <row r="41" spans="1:11" ht="26.25" hidden="1" customHeight="1" x14ac:dyDescent="0.25">
      <c r="A41" s="86"/>
      <c r="B41" s="83" t="s">
        <v>139</v>
      </c>
      <c r="C41" s="95">
        <v>940</v>
      </c>
      <c r="D41" s="95" t="s">
        <v>189</v>
      </c>
      <c r="E41" s="95" t="s">
        <v>324</v>
      </c>
      <c r="F41" s="95" t="s">
        <v>185</v>
      </c>
      <c r="G41" s="98">
        <f>пр5!G40</f>
        <v>1443270.38</v>
      </c>
      <c r="H41" s="94">
        <f t="shared" si="0"/>
        <v>0</v>
      </c>
      <c r="I41" s="96"/>
    </row>
    <row r="42" spans="1:11" s="46" customFormat="1" ht="26.25" hidden="1" x14ac:dyDescent="0.25">
      <c r="A42" s="125"/>
      <c r="B42" s="83" t="s">
        <v>143</v>
      </c>
      <c r="C42" s="95">
        <v>940</v>
      </c>
      <c r="D42" s="95" t="s">
        <v>189</v>
      </c>
      <c r="E42" s="95" t="s">
        <v>324</v>
      </c>
      <c r="F42" s="95" t="s">
        <v>187</v>
      </c>
      <c r="G42" s="98">
        <f>пр5!G41</f>
        <v>200000</v>
      </c>
      <c r="H42" s="96"/>
      <c r="I42" s="96"/>
    </row>
    <row r="43" spans="1:11" ht="39.75" hidden="1" customHeight="1" x14ac:dyDescent="0.25">
      <c r="A43" s="86"/>
      <c r="B43" s="88" t="s">
        <v>248</v>
      </c>
      <c r="C43" s="95">
        <v>940</v>
      </c>
      <c r="D43" s="93" t="s">
        <v>247</v>
      </c>
      <c r="E43" s="93"/>
      <c r="F43" s="93"/>
      <c r="G43" s="98">
        <f>пр5!G42</f>
        <v>0</v>
      </c>
      <c r="H43" s="96"/>
      <c r="I43" s="94"/>
    </row>
    <row r="44" spans="1:11" ht="67.5" hidden="1" customHeight="1" x14ac:dyDescent="0.25">
      <c r="A44" s="86"/>
      <c r="B44" s="82" t="s">
        <v>138</v>
      </c>
      <c r="C44" s="95">
        <v>940</v>
      </c>
      <c r="D44" s="95" t="s">
        <v>247</v>
      </c>
      <c r="E44" s="95" t="s">
        <v>322</v>
      </c>
      <c r="F44" s="95"/>
      <c r="G44" s="98">
        <f>пр5!G43</f>
        <v>0</v>
      </c>
      <c r="H44" s="96">
        <v>79100</v>
      </c>
      <c r="I44" s="96"/>
    </row>
    <row r="45" spans="1:11" ht="27.75" hidden="1" customHeight="1" x14ac:dyDescent="0.25">
      <c r="A45" s="86"/>
      <c r="B45" s="89" t="s">
        <v>311</v>
      </c>
      <c r="C45" s="95">
        <v>940</v>
      </c>
      <c r="D45" s="95" t="s">
        <v>247</v>
      </c>
      <c r="E45" s="95" t="s">
        <v>327</v>
      </c>
      <c r="F45" s="95"/>
      <c r="G45" s="98">
        <f>пр5!G44</f>
        <v>0</v>
      </c>
      <c r="H45" s="96"/>
      <c r="I45" s="96"/>
    </row>
    <row r="46" spans="1:11" ht="64.5" hidden="1" x14ac:dyDescent="0.25">
      <c r="A46" s="86"/>
      <c r="B46" s="83" t="s">
        <v>139</v>
      </c>
      <c r="C46" s="95" t="s">
        <v>181</v>
      </c>
      <c r="D46" s="95" t="s">
        <v>488</v>
      </c>
      <c r="E46" s="95" t="s">
        <v>310</v>
      </c>
      <c r="F46" s="95" t="s">
        <v>185</v>
      </c>
      <c r="G46" s="98">
        <f>пр5!G45</f>
        <v>0</v>
      </c>
      <c r="H46" s="116"/>
      <c r="I46" s="96"/>
    </row>
    <row r="47" spans="1:11" ht="26.25" hidden="1" x14ac:dyDescent="0.25">
      <c r="A47" s="86"/>
      <c r="B47" s="83" t="s">
        <v>143</v>
      </c>
      <c r="C47" s="95" t="s">
        <v>181</v>
      </c>
      <c r="D47" s="95" t="s">
        <v>247</v>
      </c>
      <c r="E47" s="95" t="s">
        <v>327</v>
      </c>
      <c r="F47" s="95" t="s">
        <v>187</v>
      </c>
      <c r="G47" s="98">
        <f>пр5!G46</f>
        <v>0</v>
      </c>
      <c r="H47" s="116"/>
      <c r="I47" s="96"/>
    </row>
    <row r="48" spans="1:11" ht="21.6" customHeight="1" x14ac:dyDescent="0.25">
      <c r="A48" s="86"/>
      <c r="B48" s="80" t="s">
        <v>147</v>
      </c>
      <c r="C48" s="95" t="s">
        <v>181</v>
      </c>
      <c r="D48" s="93" t="s">
        <v>211</v>
      </c>
      <c r="E48" s="93"/>
      <c r="F48" s="93"/>
      <c r="G48" s="98">
        <f>пр5!G47</f>
        <v>10000</v>
      </c>
      <c r="H48" s="116"/>
      <c r="I48" s="96"/>
    </row>
    <row r="49" spans="1:9" x14ac:dyDescent="0.25">
      <c r="A49" s="86"/>
      <c r="B49" s="82" t="s">
        <v>138</v>
      </c>
      <c r="C49" s="95" t="s">
        <v>181</v>
      </c>
      <c r="D49" s="95" t="s">
        <v>211</v>
      </c>
      <c r="E49" s="95" t="s">
        <v>322</v>
      </c>
      <c r="F49" s="95"/>
      <c r="G49" s="98">
        <f>пр5!G48</f>
        <v>10000</v>
      </c>
      <c r="H49" s="116"/>
      <c r="I49" s="96"/>
    </row>
    <row r="50" spans="1:9" ht="31.9" customHeight="1" x14ac:dyDescent="0.25">
      <c r="A50" s="86"/>
      <c r="B50" s="83" t="s">
        <v>148</v>
      </c>
      <c r="C50" s="95" t="s">
        <v>181</v>
      </c>
      <c r="D50" s="95" t="s">
        <v>211</v>
      </c>
      <c r="E50" s="95" t="s">
        <v>328</v>
      </c>
      <c r="F50" s="95"/>
      <c r="G50" s="98">
        <f>пр5!G49</f>
        <v>10000</v>
      </c>
      <c r="H50" s="117">
        <f>H53</f>
        <v>4105193</v>
      </c>
      <c r="I50" s="94">
        <f>I54</f>
        <v>881200</v>
      </c>
    </row>
    <row r="51" spans="1:9" s="46" customFormat="1" x14ac:dyDescent="0.25">
      <c r="A51" s="125"/>
      <c r="B51" s="83" t="s">
        <v>149</v>
      </c>
      <c r="C51" s="95" t="s">
        <v>181</v>
      </c>
      <c r="D51" s="95" t="s">
        <v>211</v>
      </c>
      <c r="E51" s="95" t="s">
        <v>328</v>
      </c>
      <c r="F51" s="95" t="s">
        <v>191</v>
      </c>
      <c r="G51" s="98">
        <f>пр5!G50</f>
        <v>10000</v>
      </c>
      <c r="H51" s="96">
        <f>H53</f>
        <v>4105193</v>
      </c>
      <c r="I51" s="96"/>
    </row>
    <row r="52" spans="1:9" ht="23.45" customHeight="1" x14ac:dyDescent="0.25">
      <c r="A52" s="86"/>
      <c r="B52" s="80" t="s">
        <v>150</v>
      </c>
      <c r="C52" s="93" t="s">
        <v>181</v>
      </c>
      <c r="D52" s="93" t="s">
        <v>224</v>
      </c>
      <c r="E52" s="93"/>
      <c r="F52" s="93"/>
      <c r="G52" s="98">
        <f>пр5!G51</f>
        <v>11027807.869999999</v>
      </c>
      <c r="H52" s="96"/>
      <c r="I52" s="94"/>
    </row>
    <row r="53" spans="1:9" ht="20.45" customHeight="1" x14ac:dyDescent="0.25">
      <c r="A53" s="86"/>
      <c r="B53" s="82" t="s">
        <v>138</v>
      </c>
      <c r="C53" s="95" t="s">
        <v>181</v>
      </c>
      <c r="D53" s="95" t="s">
        <v>224</v>
      </c>
      <c r="E53" s="95" t="s">
        <v>322</v>
      </c>
      <c r="F53" s="95"/>
      <c r="G53" s="98">
        <f>пр5!G52</f>
        <v>10749607.869999999</v>
      </c>
      <c r="H53" s="96">
        <v>4105193</v>
      </c>
      <c r="I53" s="96"/>
    </row>
    <row r="54" spans="1:9" ht="62.45" customHeight="1" x14ac:dyDescent="0.25">
      <c r="A54" s="86"/>
      <c r="B54" s="89" t="s">
        <v>151</v>
      </c>
      <c r="C54" s="95" t="s">
        <v>181</v>
      </c>
      <c r="D54" s="95" t="s">
        <v>224</v>
      </c>
      <c r="E54" s="95" t="s">
        <v>326</v>
      </c>
      <c r="F54" s="95"/>
      <c r="G54" s="98">
        <f>пр5!G53</f>
        <v>10729107.869999999</v>
      </c>
      <c r="H54" s="116"/>
      <c r="I54" s="96">
        <v>881200</v>
      </c>
    </row>
    <row r="55" spans="1:9" ht="37.15" customHeight="1" x14ac:dyDescent="0.25">
      <c r="A55" s="86"/>
      <c r="B55" s="83" t="s">
        <v>139</v>
      </c>
      <c r="C55" s="95" t="s">
        <v>181</v>
      </c>
      <c r="D55" s="95" t="s">
        <v>224</v>
      </c>
      <c r="E55" s="95" t="s">
        <v>326</v>
      </c>
      <c r="F55" s="95" t="s">
        <v>185</v>
      </c>
      <c r="G55" s="98">
        <f>пр5!G54</f>
        <v>6253935.2699999996</v>
      </c>
      <c r="H55" s="115"/>
      <c r="I55" s="94"/>
    </row>
    <row r="56" spans="1:9" ht="31.9" customHeight="1" x14ac:dyDescent="0.25">
      <c r="A56" s="86"/>
      <c r="B56" s="83" t="s">
        <v>143</v>
      </c>
      <c r="C56" s="95" t="s">
        <v>181</v>
      </c>
      <c r="D56" s="95" t="s">
        <v>224</v>
      </c>
      <c r="E56" s="95" t="s">
        <v>326</v>
      </c>
      <c r="F56" s="95" t="s">
        <v>187</v>
      </c>
      <c r="G56" s="98">
        <f>пр5!G55</f>
        <v>3910972.6</v>
      </c>
      <c r="H56" s="116"/>
      <c r="I56" s="96"/>
    </row>
    <row r="57" spans="1:9" ht="19.899999999999999" customHeight="1" x14ac:dyDescent="0.25">
      <c r="A57" s="86"/>
      <c r="B57" s="83" t="s">
        <v>149</v>
      </c>
      <c r="C57" s="95" t="s">
        <v>181</v>
      </c>
      <c r="D57" s="95" t="s">
        <v>224</v>
      </c>
      <c r="E57" s="95" t="s">
        <v>326</v>
      </c>
      <c r="F57" s="95" t="s">
        <v>191</v>
      </c>
      <c r="G57" s="98">
        <f>пр5!G56</f>
        <v>564200</v>
      </c>
      <c r="H57" s="116"/>
      <c r="I57" s="96"/>
    </row>
    <row r="58" spans="1:9" ht="39" x14ac:dyDescent="0.25">
      <c r="A58" s="86"/>
      <c r="B58" s="83" t="s">
        <v>429</v>
      </c>
      <c r="C58" s="95" t="s">
        <v>181</v>
      </c>
      <c r="D58" s="95" t="s">
        <v>224</v>
      </c>
      <c r="E58" s="95" t="s">
        <v>430</v>
      </c>
      <c r="F58" s="95"/>
      <c r="G58" s="98">
        <f>пр5!G57</f>
        <v>138200</v>
      </c>
      <c r="H58" s="116"/>
      <c r="I58" s="96"/>
    </row>
    <row r="59" spans="1:9" ht="26.25" x14ac:dyDescent="0.25">
      <c r="A59" s="86"/>
      <c r="B59" s="83" t="s">
        <v>143</v>
      </c>
      <c r="C59" s="95" t="s">
        <v>181</v>
      </c>
      <c r="D59" s="95" t="s">
        <v>224</v>
      </c>
      <c r="E59" s="95" t="s">
        <v>430</v>
      </c>
      <c r="F59" s="95" t="s">
        <v>187</v>
      </c>
      <c r="G59" s="98">
        <f>пр5!G58</f>
        <v>138200</v>
      </c>
      <c r="H59" s="94">
        <f t="shared" ref="H59:H61" si="1">H60</f>
        <v>273659</v>
      </c>
      <c r="I59" s="94"/>
    </row>
    <row r="60" spans="1:9" ht="38.450000000000003" customHeight="1" x14ac:dyDescent="0.25">
      <c r="A60" s="86"/>
      <c r="B60" s="83" t="s">
        <v>431</v>
      </c>
      <c r="C60" s="95" t="s">
        <v>181</v>
      </c>
      <c r="D60" s="95" t="s">
        <v>224</v>
      </c>
      <c r="E60" s="95" t="s">
        <v>432</v>
      </c>
      <c r="F60" s="95"/>
      <c r="G60" s="98">
        <f>пр5!G59</f>
        <v>140000</v>
      </c>
      <c r="H60" s="96">
        <f t="shared" si="1"/>
        <v>273659</v>
      </c>
      <c r="I60" s="94"/>
    </row>
    <row r="61" spans="1:9" ht="26.25" x14ac:dyDescent="0.25">
      <c r="A61" s="86"/>
      <c r="B61" s="83" t="s">
        <v>143</v>
      </c>
      <c r="C61" s="95" t="s">
        <v>181</v>
      </c>
      <c r="D61" s="95" t="s">
        <v>224</v>
      </c>
      <c r="E61" s="95" t="s">
        <v>432</v>
      </c>
      <c r="F61" s="95" t="s">
        <v>187</v>
      </c>
      <c r="G61" s="98">
        <f>пр5!G60</f>
        <v>140000</v>
      </c>
      <c r="H61" s="96">
        <f t="shared" si="1"/>
        <v>273659</v>
      </c>
      <c r="I61" s="96"/>
    </row>
    <row r="62" spans="1:9" ht="38.25" customHeight="1" x14ac:dyDescent="0.25">
      <c r="A62" s="86"/>
      <c r="B62" s="90" t="s">
        <v>152</v>
      </c>
      <c r="C62" s="95" t="s">
        <v>181</v>
      </c>
      <c r="D62" s="97" t="s">
        <v>224</v>
      </c>
      <c r="E62" s="97" t="s">
        <v>329</v>
      </c>
      <c r="F62" s="97"/>
      <c r="G62" s="98">
        <f>пр5!G61</f>
        <v>20500</v>
      </c>
      <c r="H62" s="96">
        <f>H63+H64</f>
        <v>273659</v>
      </c>
      <c r="I62" s="96"/>
    </row>
    <row r="63" spans="1:9" ht="57" customHeight="1" x14ac:dyDescent="0.25">
      <c r="A63" s="86"/>
      <c r="B63" s="91" t="s">
        <v>153</v>
      </c>
      <c r="C63" s="95" t="s">
        <v>181</v>
      </c>
      <c r="D63" s="99" t="s">
        <v>224</v>
      </c>
      <c r="E63" s="99" t="s">
        <v>330</v>
      </c>
      <c r="F63" s="99"/>
      <c r="G63" s="98">
        <f>пр5!G62</f>
        <v>20500</v>
      </c>
      <c r="H63" s="96">
        <v>273659</v>
      </c>
      <c r="I63" s="94"/>
    </row>
    <row r="64" spans="1:9" ht="30" customHeight="1" x14ac:dyDescent="0.25">
      <c r="A64" s="86"/>
      <c r="B64" s="83" t="s">
        <v>143</v>
      </c>
      <c r="C64" s="95" t="s">
        <v>181</v>
      </c>
      <c r="D64" s="99" t="s">
        <v>224</v>
      </c>
      <c r="E64" s="99" t="s">
        <v>330</v>
      </c>
      <c r="F64" s="99" t="s">
        <v>187</v>
      </c>
      <c r="G64" s="98">
        <f>пр5!G63</f>
        <v>20500</v>
      </c>
      <c r="H64" s="116"/>
      <c r="I64" s="96"/>
    </row>
    <row r="65" spans="1:9" s="130" customFormat="1" ht="26.25" hidden="1" customHeight="1" x14ac:dyDescent="0.2">
      <c r="A65" s="126"/>
      <c r="B65" s="89" t="s">
        <v>433</v>
      </c>
      <c r="C65" s="95">
        <v>940</v>
      </c>
      <c r="D65" s="99" t="s">
        <v>192</v>
      </c>
      <c r="E65" s="99" t="s">
        <v>434</v>
      </c>
      <c r="F65" s="99"/>
      <c r="G65" s="98">
        <f>пр5!G64</f>
        <v>0</v>
      </c>
      <c r="H65" s="129"/>
      <c r="I65" s="129"/>
    </row>
    <row r="66" spans="1:9" ht="26.25" hidden="1" x14ac:dyDescent="0.25">
      <c r="A66" s="86"/>
      <c r="B66" s="89" t="s">
        <v>435</v>
      </c>
      <c r="C66" s="95">
        <v>940</v>
      </c>
      <c r="D66" s="99" t="s">
        <v>192</v>
      </c>
      <c r="E66" s="99" t="s">
        <v>436</v>
      </c>
      <c r="F66" s="99"/>
      <c r="G66" s="98">
        <f>пр5!G65</f>
        <v>0</v>
      </c>
      <c r="H66" s="115"/>
      <c r="I66" s="94"/>
    </row>
    <row r="67" spans="1:9" ht="37.5" hidden="1" customHeight="1" x14ac:dyDescent="0.25">
      <c r="A67" s="86"/>
      <c r="B67" s="189" t="s">
        <v>437</v>
      </c>
      <c r="C67" s="95">
        <v>940</v>
      </c>
      <c r="D67" s="99" t="s">
        <v>192</v>
      </c>
      <c r="E67" s="99" t="s">
        <v>438</v>
      </c>
      <c r="F67" s="99"/>
      <c r="G67" s="98">
        <f>пр5!G66</f>
        <v>0</v>
      </c>
      <c r="H67" s="115"/>
      <c r="I67" s="94"/>
    </row>
    <row r="68" spans="1:9" ht="26.25" hidden="1" x14ac:dyDescent="0.25">
      <c r="A68" s="86"/>
      <c r="B68" s="83" t="s">
        <v>143</v>
      </c>
      <c r="C68" s="95" t="s">
        <v>58</v>
      </c>
      <c r="D68" s="99" t="s">
        <v>192</v>
      </c>
      <c r="E68" s="99" t="s">
        <v>438</v>
      </c>
      <c r="F68" s="99" t="s">
        <v>187</v>
      </c>
      <c r="G68" s="98">
        <f>пр5!G67</f>
        <v>0</v>
      </c>
      <c r="H68" s="96">
        <f>H69</f>
        <v>0</v>
      </c>
      <c r="I68" s="96"/>
    </row>
    <row r="69" spans="1:9" ht="42" hidden="1" customHeight="1" x14ac:dyDescent="0.25">
      <c r="A69" s="86"/>
      <c r="B69" s="85" t="s">
        <v>164</v>
      </c>
      <c r="C69" s="101">
        <v>940</v>
      </c>
      <c r="D69" s="101"/>
      <c r="E69" s="103"/>
      <c r="F69" s="101"/>
      <c r="G69" s="98">
        <f>пр5!G68</f>
        <v>0</v>
      </c>
      <c r="H69" s="115"/>
      <c r="I69" s="94"/>
    </row>
    <row r="70" spans="1:9" ht="27.75" hidden="1" customHeight="1" x14ac:dyDescent="0.25">
      <c r="A70" s="86"/>
      <c r="B70" s="89" t="s">
        <v>439</v>
      </c>
      <c r="C70" s="95">
        <v>940</v>
      </c>
      <c r="D70" s="99" t="s">
        <v>192</v>
      </c>
      <c r="E70" s="99" t="s">
        <v>440</v>
      </c>
      <c r="F70" s="99"/>
      <c r="G70" s="98">
        <f>пр5!G69</f>
        <v>0</v>
      </c>
      <c r="H70" s="116"/>
      <c r="I70" s="96"/>
    </row>
    <row r="71" spans="1:9" ht="26.25" hidden="1" x14ac:dyDescent="0.25">
      <c r="A71" s="86"/>
      <c r="B71" s="83" t="s">
        <v>143</v>
      </c>
      <c r="C71" s="95" t="s">
        <v>58</v>
      </c>
      <c r="D71" s="99" t="s">
        <v>192</v>
      </c>
      <c r="E71" s="99" t="s">
        <v>440</v>
      </c>
      <c r="F71" s="99" t="s">
        <v>187</v>
      </c>
      <c r="G71" s="98">
        <f>пр5!G70</f>
        <v>0</v>
      </c>
      <c r="H71" s="116"/>
      <c r="I71" s="96"/>
    </row>
    <row r="72" spans="1:9" x14ac:dyDescent="0.25">
      <c r="A72" s="86">
        <v>2</v>
      </c>
      <c r="B72" s="89" t="s">
        <v>154</v>
      </c>
      <c r="C72" s="95" t="s">
        <v>193</v>
      </c>
      <c r="D72" s="95" t="s">
        <v>195</v>
      </c>
      <c r="E72" s="95"/>
      <c r="F72" s="95"/>
      <c r="G72" s="98">
        <f>пр5!G71</f>
        <v>631351.69999999995</v>
      </c>
      <c r="H72" s="116"/>
      <c r="I72" s="96"/>
    </row>
    <row r="73" spans="1:9" x14ac:dyDescent="0.25">
      <c r="A73" s="86"/>
      <c r="B73" s="82" t="s">
        <v>141</v>
      </c>
      <c r="C73" s="95" t="s">
        <v>193</v>
      </c>
      <c r="D73" s="95" t="s">
        <v>195</v>
      </c>
      <c r="E73" s="95" t="s">
        <v>322</v>
      </c>
      <c r="F73" s="95"/>
      <c r="G73" s="98">
        <f>пр5!G72</f>
        <v>631351.69999999995</v>
      </c>
      <c r="H73" s="116"/>
      <c r="I73" s="96"/>
    </row>
    <row r="74" spans="1:9" ht="41.25" customHeight="1" x14ac:dyDescent="0.25">
      <c r="A74" s="86"/>
      <c r="B74" s="89" t="s">
        <v>142</v>
      </c>
      <c r="C74" s="95" t="s">
        <v>193</v>
      </c>
      <c r="D74" s="95" t="s">
        <v>195</v>
      </c>
      <c r="E74" s="95" t="s">
        <v>324</v>
      </c>
      <c r="F74" s="95"/>
      <c r="G74" s="100">
        <f>G75</f>
        <v>235051.7</v>
      </c>
      <c r="H74" s="115"/>
      <c r="I74" s="94"/>
    </row>
    <row r="75" spans="1:9" ht="64.5" x14ac:dyDescent="0.25">
      <c r="A75" s="86"/>
      <c r="B75" s="83" t="s">
        <v>139</v>
      </c>
      <c r="C75" s="95" t="s">
        <v>193</v>
      </c>
      <c r="D75" s="95" t="s">
        <v>195</v>
      </c>
      <c r="E75" s="95" t="s">
        <v>324</v>
      </c>
      <c r="F75" s="95" t="s">
        <v>185</v>
      </c>
      <c r="G75" s="100">
        <v>235051.7</v>
      </c>
      <c r="H75" s="116"/>
      <c r="I75" s="96"/>
    </row>
    <row r="76" spans="1:9" ht="25.5" customHeight="1" x14ac:dyDescent="0.25">
      <c r="A76" s="86"/>
      <c r="B76" s="83" t="s">
        <v>155</v>
      </c>
      <c r="C76" s="95" t="s">
        <v>193</v>
      </c>
      <c r="D76" s="95" t="s">
        <v>195</v>
      </c>
      <c r="E76" s="95" t="s">
        <v>331</v>
      </c>
      <c r="F76" s="95"/>
      <c r="G76" s="98">
        <f>пр5!G75</f>
        <v>396300</v>
      </c>
      <c r="H76" s="115"/>
      <c r="I76" s="94"/>
    </row>
    <row r="77" spans="1:9" ht="64.5" x14ac:dyDescent="0.25">
      <c r="A77" s="86"/>
      <c r="B77" s="83" t="s">
        <v>139</v>
      </c>
      <c r="C77" s="95" t="s">
        <v>193</v>
      </c>
      <c r="D77" s="95" t="s">
        <v>195</v>
      </c>
      <c r="E77" s="95" t="s">
        <v>331</v>
      </c>
      <c r="F77" s="95" t="s">
        <v>185</v>
      </c>
      <c r="G77" s="98">
        <f>пр5!G76</f>
        <v>356304.02</v>
      </c>
      <c r="H77" s="116"/>
      <c r="I77" s="96"/>
    </row>
    <row r="78" spans="1:9" ht="25.9" customHeight="1" x14ac:dyDescent="0.25">
      <c r="A78" s="86"/>
      <c r="B78" s="83" t="s">
        <v>143</v>
      </c>
      <c r="C78" s="95" t="s">
        <v>193</v>
      </c>
      <c r="D78" s="95" t="s">
        <v>195</v>
      </c>
      <c r="E78" s="95" t="s">
        <v>331</v>
      </c>
      <c r="F78" s="95" t="s">
        <v>187</v>
      </c>
      <c r="G78" s="98">
        <f>пр5!G77</f>
        <v>39995.980000000003</v>
      </c>
      <c r="H78" s="116"/>
      <c r="I78" s="96"/>
    </row>
    <row r="79" spans="1:9" s="46" customFormat="1" ht="33.6" customHeight="1" x14ac:dyDescent="0.25">
      <c r="A79" s="125"/>
      <c r="B79" s="127" t="s">
        <v>156</v>
      </c>
      <c r="C79" s="128" t="s">
        <v>193</v>
      </c>
      <c r="D79" s="128" t="s">
        <v>195</v>
      </c>
      <c r="E79" s="128" t="s">
        <v>331</v>
      </c>
      <c r="F79" s="128"/>
      <c r="G79" s="98">
        <f>пр5!G78</f>
        <v>396300</v>
      </c>
      <c r="H79" s="116"/>
      <c r="I79" s="96">
        <f>I92</f>
        <v>0</v>
      </c>
    </row>
    <row r="80" spans="1:9" ht="31.5" customHeight="1" x14ac:dyDescent="0.25">
      <c r="A80" s="86">
        <v>3</v>
      </c>
      <c r="B80" s="80" t="s">
        <v>157</v>
      </c>
      <c r="C80" s="95" t="s">
        <v>195</v>
      </c>
      <c r="D80" s="93" t="s">
        <v>489</v>
      </c>
      <c r="E80" s="93"/>
      <c r="F80" s="93"/>
      <c r="G80" s="98">
        <f>пр5!G79</f>
        <v>160000</v>
      </c>
      <c r="H80" s="116"/>
      <c r="I80" s="96"/>
    </row>
    <row r="81" spans="1:10" ht="40.15" customHeight="1" x14ac:dyDescent="0.25">
      <c r="A81" s="86"/>
      <c r="B81" s="80" t="s">
        <v>158</v>
      </c>
      <c r="C81" s="95" t="s">
        <v>195</v>
      </c>
      <c r="D81" s="93" t="s">
        <v>490</v>
      </c>
      <c r="E81" s="93"/>
      <c r="F81" s="93"/>
      <c r="G81" s="98">
        <f>пр5!G80</f>
        <v>50000</v>
      </c>
      <c r="H81" s="116"/>
      <c r="I81" s="96"/>
    </row>
    <row r="82" spans="1:10" ht="25.15" customHeight="1" x14ac:dyDescent="0.25">
      <c r="A82" s="86"/>
      <c r="B82" s="82" t="s">
        <v>141</v>
      </c>
      <c r="C82" s="95" t="s">
        <v>195</v>
      </c>
      <c r="D82" s="95" t="s">
        <v>490</v>
      </c>
      <c r="E82" s="95" t="s">
        <v>322</v>
      </c>
      <c r="F82" s="95"/>
      <c r="G82" s="98">
        <f>пр5!G81</f>
        <v>50000</v>
      </c>
      <c r="H82" s="116"/>
      <c r="I82" s="96"/>
    </row>
    <row r="83" spans="1:10" s="46" customFormat="1" ht="41.25" customHeight="1" x14ac:dyDescent="0.25">
      <c r="A83" s="125"/>
      <c r="B83" s="83" t="s">
        <v>159</v>
      </c>
      <c r="C83" s="95" t="s">
        <v>195</v>
      </c>
      <c r="D83" s="95" t="s">
        <v>490</v>
      </c>
      <c r="E83" s="95" t="s">
        <v>332</v>
      </c>
      <c r="F83" s="95"/>
      <c r="G83" s="98">
        <f>пр5!G82</f>
        <v>50000</v>
      </c>
      <c r="H83" s="116"/>
      <c r="I83" s="96">
        <f>I92</f>
        <v>0</v>
      </c>
    </row>
    <row r="84" spans="1:10" ht="30" customHeight="1" x14ac:dyDescent="0.25">
      <c r="A84" s="86"/>
      <c r="B84" s="83" t="s">
        <v>143</v>
      </c>
      <c r="C84" s="95" t="s">
        <v>195</v>
      </c>
      <c r="D84" s="95" t="s">
        <v>490</v>
      </c>
      <c r="E84" s="95" t="s">
        <v>332</v>
      </c>
      <c r="F84" s="95" t="s">
        <v>187</v>
      </c>
      <c r="G84" s="98">
        <f>пр5!G83</f>
        <v>50000</v>
      </c>
      <c r="H84" s="116"/>
      <c r="I84" s="96"/>
      <c r="J84" s="165"/>
    </row>
    <row r="85" spans="1:10" s="46" customFormat="1" ht="22.9" customHeight="1" x14ac:dyDescent="0.25">
      <c r="A85" s="125"/>
      <c r="B85" s="84" t="s">
        <v>160</v>
      </c>
      <c r="C85" s="95" t="s">
        <v>195</v>
      </c>
      <c r="D85" s="97" t="s">
        <v>208</v>
      </c>
      <c r="E85" s="97"/>
      <c r="F85" s="97"/>
      <c r="G85" s="98">
        <f>пр5!G84</f>
        <v>100000</v>
      </c>
      <c r="H85" s="116"/>
      <c r="I85" s="96">
        <f>I96</f>
        <v>0</v>
      </c>
    </row>
    <row r="86" spans="1:10" ht="18.600000000000001" customHeight="1" x14ac:dyDescent="0.25">
      <c r="A86" s="86"/>
      <c r="B86" s="82" t="s">
        <v>141</v>
      </c>
      <c r="C86" s="95" t="s">
        <v>195</v>
      </c>
      <c r="D86" s="99" t="s">
        <v>208</v>
      </c>
      <c r="E86" s="99" t="s">
        <v>322</v>
      </c>
      <c r="F86" s="99"/>
      <c r="G86" s="98">
        <f>пр5!G85</f>
        <v>100000</v>
      </c>
      <c r="H86" s="116"/>
      <c r="I86" s="96"/>
      <c r="J86" s="165"/>
    </row>
    <row r="87" spans="1:10" ht="30.6" customHeight="1" x14ac:dyDescent="0.25">
      <c r="A87" s="86"/>
      <c r="B87" s="82" t="s">
        <v>161</v>
      </c>
      <c r="C87" s="95" t="s">
        <v>195</v>
      </c>
      <c r="D87" s="99" t="s">
        <v>208</v>
      </c>
      <c r="E87" s="99" t="s">
        <v>333</v>
      </c>
      <c r="F87" s="99"/>
      <c r="G87" s="98">
        <f>пр5!G86</f>
        <v>100000</v>
      </c>
      <c r="H87" s="116"/>
      <c r="I87" s="96"/>
    </row>
    <row r="88" spans="1:10" ht="26.25" customHeight="1" x14ac:dyDescent="0.25">
      <c r="A88" s="86"/>
      <c r="B88" s="83" t="s">
        <v>143</v>
      </c>
      <c r="C88" s="95" t="s">
        <v>195</v>
      </c>
      <c r="D88" s="99" t="s">
        <v>208</v>
      </c>
      <c r="E88" s="99" t="s">
        <v>333</v>
      </c>
      <c r="F88" s="99" t="s">
        <v>187</v>
      </c>
      <c r="G88" s="98">
        <f>пр5!G87</f>
        <v>100000</v>
      </c>
      <c r="H88" s="115"/>
      <c r="I88" s="94"/>
    </row>
    <row r="89" spans="1:10" ht="30" customHeight="1" x14ac:dyDescent="0.25">
      <c r="A89" s="86"/>
      <c r="B89" s="80" t="s">
        <v>441</v>
      </c>
      <c r="C89" s="95" t="s">
        <v>195</v>
      </c>
      <c r="D89" s="93" t="s">
        <v>240</v>
      </c>
      <c r="E89" s="93"/>
      <c r="F89" s="93"/>
      <c r="G89" s="98">
        <f>пр5!G88</f>
        <v>10000</v>
      </c>
      <c r="H89" s="115"/>
      <c r="I89" s="94"/>
    </row>
    <row r="90" spans="1:10" ht="51.75" x14ac:dyDescent="0.25">
      <c r="A90" s="86"/>
      <c r="B90" s="89" t="s">
        <v>443</v>
      </c>
      <c r="C90" s="95" t="s">
        <v>195</v>
      </c>
      <c r="D90" s="95" t="s">
        <v>240</v>
      </c>
      <c r="E90" s="95" t="s">
        <v>444</v>
      </c>
      <c r="F90" s="95"/>
      <c r="G90" s="98">
        <f>пр5!G89</f>
        <v>10000</v>
      </c>
      <c r="H90" s="115"/>
      <c r="I90" s="94"/>
    </row>
    <row r="91" spans="1:10" ht="15" customHeight="1" x14ac:dyDescent="0.25">
      <c r="A91" s="86"/>
      <c r="B91" s="89" t="s">
        <v>445</v>
      </c>
      <c r="C91" s="95" t="s">
        <v>195</v>
      </c>
      <c r="D91" s="95" t="s">
        <v>240</v>
      </c>
      <c r="E91" s="95" t="s">
        <v>446</v>
      </c>
      <c r="F91" s="95"/>
      <c r="G91" s="98">
        <f>пр5!G90</f>
        <v>10000</v>
      </c>
      <c r="H91" s="118"/>
      <c r="I91" s="102"/>
    </row>
    <row r="92" spans="1:10" ht="15" customHeight="1" x14ac:dyDescent="0.25">
      <c r="A92" s="86"/>
      <c r="B92" s="83" t="s">
        <v>143</v>
      </c>
      <c r="C92" s="95" t="s">
        <v>195</v>
      </c>
      <c r="D92" s="95" t="s">
        <v>240</v>
      </c>
      <c r="E92" s="95" t="s">
        <v>446</v>
      </c>
      <c r="F92" s="95" t="s">
        <v>187</v>
      </c>
      <c r="G92" s="98">
        <f>пр5!G91</f>
        <v>10000</v>
      </c>
      <c r="H92" s="116"/>
      <c r="I92" s="96"/>
    </row>
    <row r="93" spans="1:10" ht="30" customHeight="1" x14ac:dyDescent="0.25">
      <c r="A93" s="86">
        <v>4</v>
      </c>
      <c r="B93" s="80" t="s">
        <v>162</v>
      </c>
      <c r="C93" s="95" t="s">
        <v>198</v>
      </c>
      <c r="D93" s="93" t="s">
        <v>489</v>
      </c>
      <c r="E93" s="93"/>
      <c r="F93" s="93"/>
      <c r="G93" s="98">
        <f>пр5!G92</f>
        <v>2015732.06</v>
      </c>
      <c r="H93" s="115"/>
      <c r="I93" s="94"/>
    </row>
    <row r="94" spans="1:10" ht="16.5" customHeight="1" x14ac:dyDescent="0.25">
      <c r="A94" s="86"/>
      <c r="B94" s="80" t="s">
        <v>163</v>
      </c>
      <c r="C94" s="95" t="s">
        <v>198</v>
      </c>
      <c r="D94" s="93" t="s">
        <v>490</v>
      </c>
      <c r="E94" s="93"/>
      <c r="F94" s="93"/>
      <c r="G94" s="98">
        <f>пр5!G93</f>
        <v>1565732.06</v>
      </c>
      <c r="H94" s="118"/>
      <c r="I94" s="102"/>
    </row>
    <row r="95" spans="1:10" x14ac:dyDescent="0.25">
      <c r="A95" s="86"/>
      <c r="B95" s="82" t="s">
        <v>170</v>
      </c>
      <c r="C95" s="95" t="s">
        <v>198</v>
      </c>
      <c r="D95" s="95" t="s">
        <v>490</v>
      </c>
      <c r="E95" s="95" t="s">
        <v>322</v>
      </c>
      <c r="F95" s="95"/>
      <c r="G95" s="98">
        <f>пр5!G94</f>
        <v>1565732.06</v>
      </c>
      <c r="H95" s="116"/>
      <c r="I95" s="96"/>
    </row>
    <row r="96" spans="1:10" ht="25.9" customHeight="1" x14ac:dyDescent="0.25">
      <c r="A96" s="86"/>
      <c r="B96" s="82" t="s">
        <v>172</v>
      </c>
      <c r="C96" s="95" t="s">
        <v>198</v>
      </c>
      <c r="D96" s="95" t="s">
        <v>490</v>
      </c>
      <c r="E96" s="95" t="s">
        <v>334</v>
      </c>
      <c r="F96" s="95"/>
      <c r="G96" s="98">
        <f>пр5!G95</f>
        <v>1565732.06</v>
      </c>
      <c r="H96" s="116"/>
      <c r="I96" s="96"/>
    </row>
    <row r="97" spans="1:9" ht="26.45" customHeight="1" x14ac:dyDescent="0.25">
      <c r="A97" s="86"/>
      <c r="B97" s="83" t="s">
        <v>143</v>
      </c>
      <c r="C97" s="95" t="s">
        <v>198</v>
      </c>
      <c r="D97" s="95" t="s">
        <v>490</v>
      </c>
      <c r="E97" s="95" t="s">
        <v>334</v>
      </c>
      <c r="F97" s="95" t="s">
        <v>187</v>
      </c>
      <c r="G97" s="98">
        <f>пр5!G96</f>
        <v>1565732.06</v>
      </c>
      <c r="H97" s="116"/>
      <c r="I97" s="96"/>
    </row>
    <row r="98" spans="1:9" ht="69" hidden="1" customHeight="1" x14ac:dyDescent="0.25">
      <c r="A98" s="86"/>
      <c r="B98" s="89" t="s">
        <v>370</v>
      </c>
      <c r="C98" s="95">
        <v>940</v>
      </c>
      <c r="D98" s="95" t="s">
        <v>199</v>
      </c>
      <c r="E98" s="95" t="s">
        <v>357</v>
      </c>
      <c r="F98" s="95" t="s">
        <v>187</v>
      </c>
      <c r="G98" s="98">
        <f>пр5!G97</f>
        <v>0</v>
      </c>
      <c r="H98" s="116"/>
      <c r="I98" s="96"/>
    </row>
    <row r="99" spans="1:9" ht="16.5" hidden="1" customHeight="1" x14ac:dyDescent="0.25">
      <c r="A99" s="86"/>
      <c r="B99" s="166" t="s">
        <v>358</v>
      </c>
      <c r="C99" s="95">
        <v>940</v>
      </c>
      <c r="D99" s="95" t="s">
        <v>199</v>
      </c>
      <c r="E99" s="95" t="s">
        <v>359</v>
      </c>
      <c r="F99" s="95"/>
      <c r="G99" s="98">
        <f>пр5!G98</f>
        <v>0</v>
      </c>
      <c r="H99" s="120"/>
      <c r="I99" s="121"/>
    </row>
    <row r="100" spans="1:9" ht="26.25" hidden="1" x14ac:dyDescent="0.25">
      <c r="A100" s="86"/>
      <c r="B100" s="83" t="s">
        <v>143</v>
      </c>
      <c r="C100" s="95">
        <v>940</v>
      </c>
      <c r="D100" s="95" t="s">
        <v>199</v>
      </c>
      <c r="E100" s="95" t="s">
        <v>359</v>
      </c>
      <c r="F100" s="95" t="s">
        <v>187</v>
      </c>
      <c r="G100" s="98">
        <f>пр5!G99</f>
        <v>0</v>
      </c>
      <c r="H100" s="115"/>
      <c r="I100" s="94">
        <f>I101</f>
        <v>0</v>
      </c>
    </row>
    <row r="101" spans="1:9" ht="43.15" hidden="1" customHeight="1" x14ac:dyDescent="0.25">
      <c r="A101" s="86"/>
      <c r="B101" s="166" t="s">
        <v>360</v>
      </c>
      <c r="C101" s="95">
        <v>940</v>
      </c>
      <c r="D101" s="95" t="s">
        <v>199</v>
      </c>
      <c r="E101" s="95" t="s">
        <v>361</v>
      </c>
      <c r="F101" s="95"/>
      <c r="G101" s="98">
        <f>пр5!G100</f>
        <v>0</v>
      </c>
      <c r="H101" s="115"/>
      <c r="I101" s="94">
        <f>I103</f>
        <v>0</v>
      </c>
    </row>
    <row r="102" spans="1:9" ht="81" hidden="1" customHeight="1" x14ac:dyDescent="0.25">
      <c r="A102" s="86"/>
      <c r="B102" s="83" t="s">
        <v>143</v>
      </c>
      <c r="C102" s="95">
        <v>940</v>
      </c>
      <c r="D102" s="95" t="s">
        <v>199</v>
      </c>
      <c r="E102" s="95" t="s">
        <v>361</v>
      </c>
      <c r="F102" s="95" t="s">
        <v>187</v>
      </c>
      <c r="G102" s="98">
        <f>пр5!G101</f>
        <v>0</v>
      </c>
      <c r="H102" s="116"/>
      <c r="I102" s="96">
        <f>I103</f>
        <v>0</v>
      </c>
    </row>
    <row r="103" spans="1:9" ht="32.25" hidden="1" customHeight="1" x14ac:dyDescent="0.25">
      <c r="A103" s="86"/>
      <c r="B103" s="80" t="s">
        <v>165</v>
      </c>
      <c r="C103" s="95">
        <v>940</v>
      </c>
      <c r="D103" s="93" t="s">
        <v>200</v>
      </c>
      <c r="E103" s="93"/>
      <c r="F103" s="93"/>
      <c r="G103" s="98">
        <f>пр5!G102</f>
        <v>450000</v>
      </c>
      <c r="H103" s="116"/>
      <c r="I103" s="96"/>
    </row>
    <row r="104" spans="1:9" ht="68.25" hidden="1" customHeight="1" x14ac:dyDescent="0.25">
      <c r="A104" s="86"/>
      <c r="B104" s="89" t="s">
        <v>170</v>
      </c>
      <c r="C104" s="95">
        <v>940</v>
      </c>
      <c r="D104" s="97" t="s">
        <v>200</v>
      </c>
      <c r="E104" s="97" t="s">
        <v>447</v>
      </c>
      <c r="F104" s="99"/>
      <c r="G104" s="98">
        <f>пр5!G103</f>
        <v>450000</v>
      </c>
      <c r="H104" s="118"/>
      <c r="I104" s="102"/>
    </row>
    <row r="105" spans="1:9" ht="26.45" customHeight="1" x14ac:dyDescent="0.25">
      <c r="A105" s="86"/>
      <c r="B105" s="89" t="s">
        <v>448</v>
      </c>
      <c r="C105" s="95" t="s">
        <v>198</v>
      </c>
      <c r="D105" s="99" t="s">
        <v>491</v>
      </c>
      <c r="E105" s="99" t="s">
        <v>449</v>
      </c>
      <c r="F105" s="99"/>
      <c r="G105" s="98">
        <f>пр5!G104</f>
        <v>450000</v>
      </c>
      <c r="H105" s="115"/>
      <c r="I105" s="94">
        <f>I107</f>
        <v>0</v>
      </c>
    </row>
    <row r="106" spans="1:9" ht="28.5" customHeight="1" x14ac:dyDescent="0.25">
      <c r="A106" s="86"/>
      <c r="B106" s="83" t="s">
        <v>143</v>
      </c>
      <c r="C106" s="95" t="s">
        <v>198</v>
      </c>
      <c r="D106" s="99" t="s">
        <v>491</v>
      </c>
      <c r="E106" s="99" t="s">
        <v>449</v>
      </c>
      <c r="F106" s="99" t="s">
        <v>187</v>
      </c>
      <c r="G106" s="98">
        <f>пр5!G105</f>
        <v>450000</v>
      </c>
      <c r="H106" s="116"/>
      <c r="I106" s="96">
        <f>I107</f>
        <v>0</v>
      </c>
    </row>
    <row r="107" spans="1:9" ht="26.45" hidden="1" customHeight="1" x14ac:dyDescent="0.25">
      <c r="A107" s="86"/>
      <c r="B107" s="89" t="s">
        <v>450</v>
      </c>
      <c r="C107" s="95">
        <v>940</v>
      </c>
      <c r="D107" s="99" t="s">
        <v>200</v>
      </c>
      <c r="E107" s="99" t="s">
        <v>451</v>
      </c>
      <c r="F107" s="99"/>
      <c r="G107" s="98">
        <f>пр5!G106</f>
        <v>0</v>
      </c>
      <c r="H107" s="116"/>
      <c r="I107" s="96"/>
    </row>
    <row r="108" spans="1:9" ht="18" hidden="1" customHeight="1" x14ac:dyDescent="0.25">
      <c r="A108" s="86"/>
      <c r="B108" s="83" t="s">
        <v>143</v>
      </c>
      <c r="C108" s="95" t="s">
        <v>58</v>
      </c>
      <c r="D108" s="99" t="s">
        <v>200</v>
      </c>
      <c r="E108" s="99" t="s">
        <v>451</v>
      </c>
      <c r="F108" s="99" t="s">
        <v>187</v>
      </c>
      <c r="G108" s="98">
        <f>пр5!G107</f>
        <v>0</v>
      </c>
      <c r="H108" s="115"/>
      <c r="I108" s="94">
        <f>I109</f>
        <v>1342100</v>
      </c>
    </row>
    <row r="109" spans="1:9" ht="18" customHeight="1" x14ac:dyDescent="0.25">
      <c r="A109" s="86">
        <v>5</v>
      </c>
      <c r="B109" s="193" t="s">
        <v>166</v>
      </c>
      <c r="C109" s="194" t="s">
        <v>201</v>
      </c>
      <c r="D109" s="195" t="s">
        <v>489</v>
      </c>
      <c r="E109" s="195"/>
      <c r="F109" s="195"/>
      <c r="G109" s="98">
        <f>пр5!G108</f>
        <v>23948594.309999999</v>
      </c>
      <c r="H109" s="115"/>
      <c r="I109" s="94">
        <f>I120</f>
        <v>1342100</v>
      </c>
    </row>
    <row r="110" spans="1:9" ht="17.45" hidden="1" customHeight="1" x14ac:dyDescent="0.25">
      <c r="A110" s="86"/>
      <c r="B110" s="193" t="s">
        <v>167</v>
      </c>
      <c r="C110" s="194" t="s">
        <v>201</v>
      </c>
      <c r="D110" s="195" t="s">
        <v>202</v>
      </c>
      <c r="E110" s="195"/>
      <c r="F110" s="195"/>
      <c r="G110" s="98">
        <f>пр5!G109</f>
        <v>0</v>
      </c>
      <c r="H110" s="116"/>
      <c r="I110" s="96">
        <f>I111</f>
        <v>0</v>
      </c>
    </row>
    <row r="111" spans="1:9" ht="15.6" hidden="1" customHeight="1" x14ac:dyDescent="0.25">
      <c r="A111" s="86"/>
      <c r="B111" s="196" t="s">
        <v>168</v>
      </c>
      <c r="C111" s="194">
        <v>940</v>
      </c>
      <c r="D111" s="194" t="s">
        <v>202</v>
      </c>
      <c r="E111" s="194" t="s">
        <v>203</v>
      </c>
      <c r="F111" s="194"/>
      <c r="G111" s="98">
        <f>пр5!G110</f>
        <v>0</v>
      </c>
      <c r="H111" s="116"/>
      <c r="I111" s="96"/>
    </row>
    <row r="112" spans="1:9" ht="25.15" hidden="1" customHeight="1" x14ac:dyDescent="0.25">
      <c r="A112" s="86"/>
      <c r="B112" s="196" t="s">
        <v>143</v>
      </c>
      <c r="C112" s="194">
        <v>940</v>
      </c>
      <c r="D112" s="194" t="s">
        <v>202</v>
      </c>
      <c r="E112" s="194" t="s">
        <v>203</v>
      </c>
      <c r="F112" s="194" t="s">
        <v>187</v>
      </c>
      <c r="G112" s="98">
        <f>пр5!G111</f>
        <v>0</v>
      </c>
      <c r="H112" s="115"/>
      <c r="I112" s="94">
        <f>I120</f>
        <v>1342100</v>
      </c>
    </row>
    <row r="113" spans="1:9" ht="69.75" hidden="1" customHeight="1" x14ac:dyDescent="0.25">
      <c r="A113" s="86"/>
      <c r="B113" s="198" t="s">
        <v>164</v>
      </c>
      <c r="C113" s="199">
        <v>940</v>
      </c>
      <c r="D113" s="199" t="s">
        <v>202</v>
      </c>
      <c r="E113" s="199"/>
      <c r="F113" s="199"/>
      <c r="G113" s="98">
        <f>пр5!G112</f>
        <v>0</v>
      </c>
      <c r="H113" s="115"/>
      <c r="I113" s="94"/>
    </row>
    <row r="114" spans="1:9" ht="19.149999999999999" customHeight="1" x14ac:dyDescent="0.25">
      <c r="A114" s="86"/>
      <c r="B114" s="201" t="s">
        <v>246</v>
      </c>
      <c r="C114" s="194" t="s">
        <v>201</v>
      </c>
      <c r="D114" s="195" t="s">
        <v>181</v>
      </c>
      <c r="E114" s="195"/>
      <c r="F114" s="195"/>
      <c r="G114" s="98">
        <f>пр5!G113</f>
        <v>20029041.399999999</v>
      </c>
      <c r="H114" s="115"/>
      <c r="I114" s="94"/>
    </row>
    <row r="115" spans="1:9" ht="56.45" customHeight="1" x14ac:dyDescent="0.25">
      <c r="A115" s="86"/>
      <c r="B115" s="202" t="s">
        <v>477</v>
      </c>
      <c r="C115" s="194" t="s">
        <v>201</v>
      </c>
      <c r="D115" s="195" t="s">
        <v>181</v>
      </c>
      <c r="E115" s="194" t="s">
        <v>434</v>
      </c>
      <c r="F115" s="195"/>
      <c r="G115" s="98">
        <f>пр5!G114</f>
        <v>19529041.399999999</v>
      </c>
      <c r="H115" s="115"/>
      <c r="I115" s="94"/>
    </row>
    <row r="116" spans="1:9" ht="135" customHeight="1" x14ac:dyDescent="0.25">
      <c r="A116" s="86"/>
      <c r="B116" s="202" t="s">
        <v>480</v>
      </c>
      <c r="C116" s="194" t="s">
        <v>201</v>
      </c>
      <c r="D116" s="194" t="s">
        <v>181</v>
      </c>
      <c r="E116" s="194" t="s">
        <v>478</v>
      </c>
      <c r="F116" s="194"/>
      <c r="G116" s="98">
        <f>пр5!G115</f>
        <v>12896751</v>
      </c>
      <c r="H116" s="115"/>
      <c r="I116" s="94"/>
    </row>
    <row r="117" spans="1:9" ht="26.25" customHeight="1" x14ac:dyDescent="0.25">
      <c r="A117" s="86"/>
      <c r="B117" s="196" t="s">
        <v>143</v>
      </c>
      <c r="C117" s="194" t="s">
        <v>201</v>
      </c>
      <c r="D117" s="194" t="s">
        <v>181</v>
      </c>
      <c r="E117" s="194" t="s">
        <v>478</v>
      </c>
      <c r="F117" s="194" t="s">
        <v>187</v>
      </c>
      <c r="G117" s="98">
        <f>пр5!G116</f>
        <v>12896751</v>
      </c>
      <c r="H117" s="118"/>
      <c r="I117" s="102"/>
    </row>
    <row r="118" spans="1:9" ht="90" customHeight="1" x14ac:dyDescent="0.25">
      <c r="A118" s="86"/>
      <c r="B118" s="202" t="s">
        <v>481</v>
      </c>
      <c r="C118" s="194" t="s">
        <v>201</v>
      </c>
      <c r="D118" s="194" t="s">
        <v>181</v>
      </c>
      <c r="E118" s="194" t="s">
        <v>479</v>
      </c>
      <c r="F118" s="194"/>
      <c r="G118" s="98">
        <f>пр5!G117</f>
        <v>130270.2</v>
      </c>
      <c r="H118" s="115"/>
      <c r="I118" s="94"/>
    </row>
    <row r="119" spans="1:9" ht="26.25" x14ac:dyDescent="0.25">
      <c r="A119" s="86"/>
      <c r="B119" s="196" t="s">
        <v>143</v>
      </c>
      <c r="C119" s="194" t="s">
        <v>201</v>
      </c>
      <c r="D119" s="194" t="s">
        <v>181</v>
      </c>
      <c r="E119" s="194" t="s">
        <v>479</v>
      </c>
      <c r="F119" s="194" t="s">
        <v>187</v>
      </c>
      <c r="G119" s="98">
        <f>пр5!G118</f>
        <v>130270.2</v>
      </c>
      <c r="H119" s="115"/>
      <c r="I119" s="94"/>
    </row>
    <row r="120" spans="1:9" ht="17.25" hidden="1" customHeight="1" x14ac:dyDescent="0.25">
      <c r="A120" s="86"/>
      <c r="B120" s="198" t="s">
        <v>164</v>
      </c>
      <c r="C120" s="199">
        <v>940</v>
      </c>
      <c r="D120" s="199"/>
      <c r="E120" s="199"/>
      <c r="F120" s="199"/>
      <c r="G120" s="98">
        <f>пр5!G119</f>
        <v>0</v>
      </c>
      <c r="H120" s="115"/>
      <c r="I120" s="94">
        <f>I122</f>
        <v>1342100</v>
      </c>
    </row>
    <row r="121" spans="1:9" ht="133.9" customHeight="1" x14ac:dyDescent="0.25">
      <c r="A121" s="86"/>
      <c r="B121" s="202" t="s">
        <v>483</v>
      </c>
      <c r="C121" s="194" t="s">
        <v>201</v>
      </c>
      <c r="D121" s="194" t="s">
        <v>181</v>
      </c>
      <c r="E121" s="194" t="s">
        <v>484</v>
      </c>
      <c r="F121" s="194"/>
      <c r="G121" s="98">
        <f>пр5!G120</f>
        <v>6437000</v>
      </c>
      <c r="H121" s="116"/>
      <c r="I121" s="96">
        <f>I122</f>
        <v>1342100</v>
      </c>
    </row>
    <row r="122" spans="1:9" ht="31.5" customHeight="1" x14ac:dyDescent="0.25">
      <c r="A122" s="86"/>
      <c r="B122" s="196" t="s">
        <v>143</v>
      </c>
      <c r="C122" s="194" t="s">
        <v>201</v>
      </c>
      <c r="D122" s="194" t="s">
        <v>181</v>
      </c>
      <c r="E122" s="194" t="s">
        <v>484</v>
      </c>
      <c r="F122" s="194" t="s">
        <v>187</v>
      </c>
      <c r="G122" s="98">
        <f>пр5!G121</f>
        <v>6437000</v>
      </c>
      <c r="H122" s="116"/>
      <c r="I122" s="96">
        <v>1342100</v>
      </c>
    </row>
    <row r="123" spans="1:9" ht="128.25" x14ac:dyDescent="0.25">
      <c r="A123" s="86"/>
      <c r="B123" s="202" t="s">
        <v>482</v>
      </c>
      <c r="C123" s="194" t="s">
        <v>201</v>
      </c>
      <c r="D123" s="194" t="s">
        <v>181</v>
      </c>
      <c r="E123" s="194" t="s">
        <v>479</v>
      </c>
      <c r="F123" s="194"/>
      <c r="G123" s="98">
        <f>пр5!G122</f>
        <v>65020.2</v>
      </c>
      <c r="H123" s="116"/>
      <c r="I123" s="96"/>
    </row>
    <row r="124" spans="1:9" ht="26.25" x14ac:dyDescent="0.25">
      <c r="A124" s="86"/>
      <c r="B124" s="196" t="s">
        <v>143</v>
      </c>
      <c r="C124" s="194" t="s">
        <v>201</v>
      </c>
      <c r="D124" s="194" t="s">
        <v>181</v>
      </c>
      <c r="E124" s="194" t="s">
        <v>479</v>
      </c>
      <c r="F124" s="194" t="s">
        <v>187</v>
      </c>
      <c r="G124" s="98">
        <f>пр5!G123</f>
        <v>65020.2</v>
      </c>
      <c r="H124" s="116"/>
      <c r="I124" s="96"/>
    </row>
    <row r="125" spans="1:9" ht="26.25" customHeight="1" x14ac:dyDescent="0.25">
      <c r="A125" s="86"/>
      <c r="B125" s="82" t="s">
        <v>170</v>
      </c>
      <c r="C125" s="95" t="s">
        <v>201</v>
      </c>
      <c r="D125" s="194" t="s">
        <v>181</v>
      </c>
      <c r="E125" s="93" t="s">
        <v>322</v>
      </c>
      <c r="F125" s="93"/>
      <c r="G125" s="98">
        <f>пр5!G124</f>
        <v>500000</v>
      </c>
      <c r="H125" s="116"/>
      <c r="I125" s="96"/>
    </row>
    <row r="126" spans="1:9" ht="31.5" customHeight="1" x14ac:dyDescent="0.25">
      <c r="A126" s="86"/>
      <c r="B126" s="82" t="s">
        <v>312</v>
      </c>
      <c r="C126" s="95" t="s">
        <v>201</v>
      </c>
      <c r="D126" s="194" t="s">
        <v>181</v>
      </c>
      <c r="E126" s="95" t="s">
        <v>335</v>
      </c>
      <c r="F126" s="95"/>
      <c r="G126" s="98">
        <f>пр5!G125</f>
        <v>500000</v>
      </c>
      <c r="H126" s="116"/>
      <c r="I126" s="96"/>
    </row>
    <row r="127" spans="1:9" ht="26.25" customHeight="1" x14ac:dyDescent="0.25">
      <c r="A127" s="86"/>
      <c r="B127" s="83" t="s">
        <v>143</v>
      </c>
      <c r="C127" s="95" t="s">
        <v>201</v>
      </c>
      <c r="D127" s="194" t="s">
        <v>181</v>
      </c>
      <c r="E127" s="95" t="s">
        <v>335</v>
      </c>
      <c r="F127" s="95" t="s">
        <v>187</v>
      </c>
      <c r="G127" s="98">
        <f>пр5!G126</f>
        <v>485000</v>
      </c>
      <c r="H127" s="117"/>
      <c r="I127" s="98"/>
    </row>
    <row r="128" spans="1:9" ht="22.15" customHeight="1" x14ac:dyDescent="0.25">
      <c r="A128" s="86"/>
      <c r="B128" s="83" t="s">
        <v>149</v>
      </c>
      <c r="C128" s="95" t="s">
        <v>201</v>
      </c>
      <c r="D128" s="194" t="s">
        <v>181</v>
      </c>
      <c r="E128" s="95" t="s">
        <v>335</v>
      </c>
      <c r="F128" s="95" t="s">
        <v>191</v>
      </c>
      <c r="G128" s="98">
        <f>пр5!G127</f>
        <v>15000</v>
      </c>
      <c r="H128" s="119"/>
      <c r="I128" s="100"/>
    </row>
    <row r="129" spans="1:9" ht="19.149999999999999" hidden="1" customHeight="1" x14ac:dyDescent="0.25">
      <c r="A129" s="86"/>
      <c r="B129" s="81" t="s">
        <v>167</v>
      </c>
      <c r="C129" s="95">
        <v>940</v>
      </c>
      <c r="D129" s="93" t="s">
        <v>202</v>
      </c>
      <c r="E129" s="93"/>
      <c r="F129" s="93"/>
      <c r="G129" s="98">
        <f>пр5!G128</f>
        <v>0</v>
      </c>
      <c r="H129" s="119"/>
      <c r="I129" s="100"/>
    </row>
    <row r="130" spans="1:9" ht="29.25" hidden="1" customHeight="1" x14ac:dyDescent="0.25">
      <c r="A130" s="86"/>
      <c r="B130" s="81" t="s">
        <v>170</v>
      </c>
      <c r="C130" s="95">
        <v>940</v>
      </c>
      <c r="D130" s="93" t="s">
        <v>202</v>
      </c>
      <c r="E130" s="93" t="s">
        <v>184</v>
      </c>
      <c r="F130" s="93"/>
      <c r="G130" s="98">
        <f>пр5!G129</f>
        <v>0</v>
      </c>
      <c r="H130" s="119"/>
      <c r="I130" s="100"/>
    </row>
    <row r="131" spans="1:9" ht="142.5" hidden="1" customHeight="1" x14ac:dyDescent="0.25">
      <c r="A131" s="86"/>
      <c r="B131" s="82" t="s">
        <v>314</v>
      </c>
      <c r="C131" s="95">
        <v>940</v>
      </c>
      <c r="D131" s="95" t="s">
        <v>202</v>
      </c>
      <c r="E131" s="95" t="s">
        <v>372</v>
      </c>
      <c r="F131" s="95"/>
      <c r="G131" s="98">
        <f>пр5!G130</f>
        <v>0</v>
      </c>
      <c r="H131" s="119"/>
      <c r="I131" s="100"/>
    </row>
    <row r="132" spans="1:9" ht="25.5" hidden="1" customHeight="1" x14ac:dyDescent="0.25">
      <c r="A132" s="86"/>
      <c r="B132" s="83" t="s">
        <v>143</v>
      </c>
      <c r="C132" s="95">
        <v>940</v>
      </c>
      <c r="D132" s="95" t="s">
        <v>202</v>
      </c>
      <c r="E132" s="95" t="s">
        <v>372</v>
      </c>
      <c r="F132" s="95" t="s">
        <v>187</v>
      </c>
      <c r="G132" s="98">
        <f>пр5!G131</f>
        <v>0</v>
      </c>
      <c r="H132" s="119"/>
      <c r="I132" s="100"/>
    </row>
    <row r="133" spans="1:9" ht="20.45" customHeight="1" x14ac:dyDescent="0.25">
      <c r="A133" s="86"/>
      <c r="B133" s="81" t="s">
        <v>169</v>
      </c>
      <c r="C133" s="95" t="s">
        <v>201</v>
      </c>
      <c r="D133" s="93" t="s">
        <v>195</v>
      </c>
      <c r="E133" s="93"/>
      <c r="F133" s="93"/>
      <c r="G133" s="98">
        <f>пр5!G132</f>
        <v>2038929.91</v>
      </c>
      <c r="H133" s="119"/>
      <c r="I133" s="100"/>
    </row>
    <row r="134" spans="1:9" ht="71.45" hidden="1" customHeight="1" x14ac:dyDescent="0.25">
      <c r="A134" s="86"/>
      <c r="B134" s="89" t="s">
        <v>356</v>
      </c>
      <c r="C134" s="95">
        <v>940</v>
      </c>
      <c r="D134" s="99" t="s">
        <v>204</v>
      </c>
      <c r="E134" s="99" t="s">
        <v>362</v>
      </c>
      <c r="F134" s="99"/>
      <c r="G134" s="98">
        <f>пр5!G133</f>
        <v>0</v>
      </c>
      <c r="H134" s="119"/>
      <c r="I134" s="100"/>
    </row>
    <row r="135" spans="1:9" ht="69.599999999999994" hidden="1" customHeight="1" x14ac:dyDescent="0.25">
      <c r="A135" s="86"/>
      <c r="B135" s="89" t="s">
        <v>472</v>
      </c>
      <c r="C135" s="95">
        <v>940</v>
      </c>
      <c r="D135" s="99" t="s">
        <v>204</v>
      </c>
      <c r="E135" s="99" t="s">
        <v>357</v>
      </c>
      <c r="F135" s="99"/>
      <c r="G135" s="98">
        <f>пр5!G134</f>
        <v>0</v>
      </c>
      <c r="H135" s="119"/>
      <c r="I135" s="100"/>
    </row>
    <row r="136" spans="1:9" ht="32.450000000000003" hidden="1" customHeight="1" x14ac:dyDescent="0.25">
      <c r="A136" s="86"/>
      <c r="B136" s="89" t="s">
        <v>473</v>
      </c>
      <c r="C136" s="95">
        <v>940</v>
      </c>
      <c r="D136" s="99" t="s">
        <v>204</v>
      </c>
      <c r="E136" s="99" t="s">
        <v>363</v>
      </c>
      <c r="F136" s="99"/>
      <c r="G136" s="98">
        <f>пр5!G135</f>
        <v>0</v>
      </c>
      <c r="H136" s="119"/>
      <c r="I136" s="100"/>
    </row>
    <row r="137" spans="1:9" ht="126" hidden="1" customHeight="1" x14ac:dyDescent="0.25">
      <c r="A137" s="86"/>
      <c r="B137" s="83" t="s">
        <v>143</v>
      </c>
      <c r="C137" s="95" t="s">
        <v>58</v>
      </c>
      <c r="D137" s="99" t="s">
        <v>204</v>
      </c>
      <c r="E137" s="99" t="s">
        <v>363</v>
      </c>
      <c r="F137" s="99" t="s">
        <v>187</v>
      </c>
      <c r="G137" s="98">
        <f>пр5!G136</f>
        <v>0</v>
      </c>
      <c r="H137" s="119"/>
      <c r="I137" s="100"/>
    </row>
    <row r="138" spans="1:9" ht="25.5" hidden="1" customHeight="1" x14ac:dyDescent="0.25">
      <c r="A138" s="86"/>
      <c r="B138" s="85" t="s">
        <v>164</v>
      </c>
      <c r="C138" s="101">
        <v>940</v>
      </c>
      <c r="D138" s="101"/>
      <c r="E138" s="103"/>
      <c r="F138" s="101"/>
      <c r="G138" s="98">
        <f>пр5!G137</f>
        <v>0</v>
      </c>
      <c r="H138" s="119"/>
      <c r="I138" s="100"/>
    </row>
    <row r="139" spans="1:9" ht="126" hidden="1" customHeight="1" x14ac:dyDescent="0.25">
      <c r="A139" s="86"/>
      <c r="B139" s="89" t="s">
        <v>364</v>
      </c>
      <c r="C139" s="95">
        <v>940</v>
      </c>
      <c r="D139" s="99" t="s">
        <v>204</v>
      </c>
      <c r="E139" s="99" t="s">
        <v>365</v>
      </c>
      <c r="F139" s="99"/>
      <c r="G139" s="98">
        <f>пр5!G138</f>
        <v>0</v>
      </c>
      <c r="H139" s="119"/>
      <c r="I139" s="100"/>
    </row>
    <row r="140" spans="1:9" ht="27.75" hidden="1" customHeight="1" x14ac:dyDescent="0.25">
      <c r="A140" s="86"/>
      <c r="B140" s="83" t="s">
        <v>143</v>
      </c>
      <c r="C140" s="95" t="s">
        <v>58</v>
      </c>
      <c r="D140" s="99" t="s">
        <v>204</v>
      </c>
      <c r="E140" s="99" t="s">
        <v>365</v>
      </c>
      <c r="F140" s="99" t="s">
        <v>187</v>
      </c>
      <c r="G140" s="98">
        <f>пр5!G139</f>
        <v>0</v>
      </c>
      <c r="H140" s="119"/>
      <c r="I140" s="100"/>
    </row>
    <row r="141" spans="1:9" ht="31.15" customHeight="1" x14ac:dyDescent="0.25">
      <c r="A141" s="86"/>
      <c r="B141" s="82" t="s">
        <v>170</v>
      </c>
      <c r="C141" s="95" t="s">
        <v>201</v>
      </c>
      <c r="D141" s="93" t="s">
        <v>195</v>
      </c>
      <c r="E141" s="93" t="s">
        <v>322</v>
      </c>
      <c r="F141" s="93"/>
      <c r="G141" s="98">
        <f>пр5!G140</f>
        <v>2038929.91</v>
      </c>
      <c r="H141" s="119"/>
      <c r="I141" s="100"/>
    </row>
    <row r="142" spans="1:9" ht="25.15" customHeight="1" x14ac:dyDescent="0.25">
      <c r="A142" s="86"/>
      <c r="B142" s="82" t="s">
        <v>171</v>
      </c>
      <c r="C142" s="95" t="s">
        <v>201</v>
      </c>
      <c r="D142" s="95" t="s">
        <v>195</v>
      </c>
      <c r="E142" s="95" t="s">
        <v>340</v>
      </c>
      <c r="F142" s="95"/>
      <c r="G142" s="98">
        <f>пр5!G141</f>
        <v>1033714.45</v>
      </c>
      <c r="H142" s="119"/>
      <c r="I142" s="100"/>
    </row>
    <row r="143" spans="1:9" ht="25.15" customHeight="1" x14ac:dyDescent="0.25">
      <c r="A143" s="86"/>
      <c r="B143" s="83" t="s">
        <v>143</v>
      </c>
      <c r="C143" s="95" t="s">
        <v>201</v>
      </c>
      <c r="D143" s="95" t="s">
        <v>195</v>
      </c>
      <c r="E143" s="95" t="s">
        <v>340</v>
      </c>
      <c r="F143" s="95" t="s">
        <v>187</v>
      </c>
      <c r="G143" s="98">
        <f>пр5!G142</f>
        <v>1033714.45</v>
      </c>
      <c r="H143" s="119"/>
      <c r="I143" s="100"/>
    </row>
    <row r="144" spans="1:9" ht="18" customHeight="1" x14ac:dyDescent="0.25">
      <c r="A144" s="86"/>
      <c r="B144" s="82" t="s">
        <v>173</v>
      </c>
      <c r="C144" s="95" t="s">
        <v>201</v>
      </c>
      <c r="D144" s="95" t="s">
        <v>195</v>
      </c>
      <c r="E144" s="95" t="s">
        <v>341</v>
      </c>
      <c r="F144" s="95"/>
      <c r="G144" s="98">
        <f>пр5!G143</f>
        <v>337000</v>
      </c>
      <c r="H144" s="119"/>
      <c r="I144" s="100"/>
    </row>
    <row r="145" spans="1:9" ht="29.45" customHeight="1" x14ac:dyDescent="0.25">
      <c r="A145" s="86"/>
      <c r="B145" s="83" t="s">
        <v>143</v>
      </c>
      <c r="C145" s="95" t="s">
        <v>201</v>
      </c>
      <c r="D145" s="95" t="s">
        <v>195</v>
      </c>
      <c r="E145" s="95" t="s">
        <v>341</v>
      </c>
      <c r="F145" s="95" t="s">
        <v>187</v>
      </c>
      <c r="G145" s="98">
        <f>пр5!G144</f>
        <v>337000</v>
      </c>
      <c r="H145" s="119"/>
      <c r="I145" s="100"/>
    </row>
    <row r="146" spans="1:9" ht="25.15" customHeight="1" x14ac:dyDescent="0.25">
      <c r="A146" s="86"/>
      <c r="B146" s="82" t="s">
        <v>230</v>
      </c>
      <c r="C146" s="95" t="s">
        <v>201</v>
      </c>
      <c r="D146" s="95" t="s">
        <v>195</v>
      </c>
      <c r="E146" s="95" t="s">
        <v>342</v>
      </c>
      <c r="F146" s="95"/>
      <c r="G146" s="98">
        <f>пр5!G145</f>
        <v>668215.46</v>
      </c>
      <c r="H146" s="116"/>
      <c r="I146" s="96"/>
    </row>
    <row r="147" spans="1:9" ht="25.15" customHeight="1" x14ac:dyDescent="0.25">
      <c r="A147" s="86"/>
      <c r="B147" s="83" t="s">
        <v>143</v>
      </c>
      <c r="C147" s="95" t="s">
        <v>201</v>
      </c>
      <c r="D147" s="95" t="s">
        <v>195</v>
      </c>
      <c r="E147" s="95" t="s">
        <v>342</v>
      </c>
      <c r="F147" s="95" t="s">
        <v>187</v>
      </c>
      <c r="G147" s="98">
        <f>пр5!G146</f>
        <v>668215.46</v>
      </c>
      <c r="H147" s="116"/>
      <c r="I147" s="96"/>
    </row>
    <row r="148" spans="1:9" ht="25.15" customHeight="1" x14ac:dyDescent="0.25">
      <c r="A148" s="86"/>
      <c r="B148" s="81" t="s">
        <v>174</v>
      </c>
      <c r="C148" s="93" t="s">
        <v>201</v>
      </c>
      <c r="D148" s="93" t="s">
        <v>201</v>
      </c>
      <c r="E148" s="93"/>
      <c r="F148" s="93"/>
      <c r="G148" s="98">
        <f>пр5!G147</f>
        <v>1880623</v>
      </c>
      <c r="H148" s="116"/>
      <c r="I148" s="96"/>
    </row>
    <row r="149" spans="1:9" ht="39.6" customHeight="1" x14ac:dyDescent="0.25">
      <c r="A149" s="86"/>
      <c r="B149" s="89" t="s">
        <v>474</v>
      </c>
      <c r="C149" s="95" t="s">
        <v>201</v>
      </c>
      <c r="D149" s="95" t="s">
        <v>201</v>
      </c>
      <c r="E149" s="95" t="s">
        <v>452</v>
      </c>
      <c r="F149" s="95"/>
      <c r="G149" s="98">
        <f>пр5!G148</f>
        <v>1880623</v>
      </c>
      <c r="H149" s="116"/>
      <c r="I149" s="96"/>
    </row>
    <row r="150" spans="1:9" ht="126.6" customHeight="1" x14ac:dyDescent="0.25">
      <c r="A150" s="86"/>
      <c r="B150" s="89" t="s">
        <v>475</v>
      </c>
      <c r="C150" s="95" t="s">
        <v>201</v>
      </c>
      <c r="D150" s="95" t="s">
        <v>201</v>
      </c>
      <c r="E150" s="95" t="s">
        <v>453</v>
      </c>
      <c r="F150" s="95"/>
      <c r="G150" s="98">
        <f>пр5!G149</f>
        <v>1843010</v>
      </c>
      <c r="H150" s="120"/>
      <c r="I150" s="121"/>
    </row>
    <row r="151" spans="1:9" ht="25.15" customHeight="1" x14ac:dyDescent="0.25">
      <c r="A151" s="86"/>
      <c r="B151" s="83" t="s">
        <v>143</v>
      </c>
      <c r="C151" s="95" t="s">
        <v>201</v>
      </c>
      <c r="D151" s="95" t="s">
        <v>201</v>
      </c>
      <c r="E151" s="95" t="s">
        <v>453</v>
      </c>
      <c r="F151" s="95" t="s">
        <v>187</v>
      </c>
      <c r="G151" s="98">
        <f>пр5!G150</f>
        <v>1843010</v>
      </c>
      <c r="H151" s="115"/>
      <c r="I151" s="94">
        <f>I152</f>
        <v>0</v>
      </c>
    </row>
    <row r="152" spans="1:9" ht="105" customHeight="1" x14ac:dyDescent="0.25">
      <c r="A152" s="86"/>
      <c r="B152" s="89" t="s">
        <v>476</v>
      </c>
      <c r="C152" s="95" t="s">
        <v>201</v>
      </c>
      <c r="D152" s="95" t="s">
        <v>201</v>
      </c>
      <c r="E152" s="95" t="s">
        <v>454</v>
      </c>
      <c r="F152" s="95"/>
      <c r="G152" s="98">
        <f>пр5!G151</f>
        <v>37613</v>
      </c>
      <c r="H152" s="115"/>
      <c r="I152" s="94">
        <f>I154</f>
        <v>0</v>
      </c>
    </row>
    <row r="153" spans="1:9" ht="31.9" customHeight="1" x14ac:dyDescent="0.25">
      <c r="A153" s="86"/>
      <c r="B153" s="83" t="s">
        <v>143</v>
      </c>
      <c r="C153" s="95" t="s">
        <v>201</v>
      </c>
      <c r="D153" s="95" t="s">
        <v>201</v>
      </c>
      <c r="E153" s="95" t="s">
        <v>454</v>
      </c>
      <c r="F153" s="95" t="s">
        <v>187</v>
      </c>
      <c r="G153" s="98">
        <f>пр5!G152</f>
        <v>37613</v>
      </c>
      <c r="H153" s="116"/>
      <c r="I153" s="96">
        <f>I154</f>
        <v>0</v>
      </c>
    </row>
    <row r="154" spans="1:9" ht="133.15" hidden="1" customHeight="1" x14ac:dyDescent="0.25">
      <c r="A154" s="86"/>
      <c r="B154" s="89" t="s">
        <v>367</v>
      </c>
      <c r="C154" s="95">
        <v>940</v>
      </c>
      <c r="D154" s="95" t="s">
        <v>205</v>
      </c>
      <c r="E154" s="95" t="s">
        <v>366</v>
      </c>
      <c r="F154" s="95"/>
      <c r="G154" s="98">
        <f>пр5!G153</f>
        <v>0</v>
      </c>
      <c r="H154" s="116"/>
      <c r="I154" s="96"/>
    </row>
    <row r="155" spans="1:9" ht="26.25" hidden="1" x14ac:dyDescent="0.25">
      <c r="A155" s="86"/>
      <c r="B155" s="83" t="s">
        <v>143</v>
      </c>
      <c r="C155" s="95" t="s">
        <v>58</v>
      </c>
      <c r="D155" s="95" t="s">
        <v>205</v>
      </c>
      <c r="E155" s="95" t="s">
        <v>366</v>
      </c>
      <c r="F155" s="95" t="s">
        <v>187</v>
      </c>
      <c r="G155" s="98">
        <f>пр5!G154</f>
        <v>0</v>
      </c>
      <c r="H155" s="94">
        <f>H160</f>
        <v>12357963.98</v>
      </c>
      <c r="I155" s="94">
        <f>I160</f>
        <v>7014750</v>
      </c>
    </row>
    <row r="156" spans="1:9" ht="39" hidden="1" customHeight="1" x14ac:dyDescent="0.25">
      <c r="A156" s="86"/>
      <c r="B156" s="89" t="s">
        <v>368</v>
      </c>
      <c r="C156" s="95">
        <v>940</v>
      </c>
      <c r="D156" s="95" t="s">
        <v>205</v>
      </c>
      <c r="E156" s="95" t="s">
        <v>369</v>
      </c>
      <c r="F156" s="95"/>
      <c r="G156" s="98">
        <f>пр5!G155</f>
        <v>0</v>
      </c>
      <c r="H156" s="115"/>
      <c r="I156" s="94"/>
    </row>
    <row r="157" spans="1:9" ht="75" hidden="1" customHeight="1" x14ac:dyDescent="0.25">
      <c r="A157" s="86"/>
      <c r="B157" s="83" t="s">
        <v>143</v>
      </c>
      <c r="C157" s="95" t="s">
        <v>58</v>
      </c>
      <c r="D157" s="95" t="s">
        <v>205</v>
      </c>
      <c r="E157" s="95" t="s">
        <v>369</v>
      </c>
      <c r="F157" s="95" t="s">
        <v>187</v>
      </c>
      <c r="G157" s="98">
        <f>пр5!G156</f>
        <v>0</v>
      </c>
      <c r="H157" s="115"/>
      <c r="I157" s="94"/>
    </row>
    <row r="158" spans="1:9" ht="28.5" hidden="1" customHeight="1" x14ac:dyDescent="0.25">
      <c r="A158" s="86"/>
      <c r="B158" s="89" t="s">
        <v>455</v>
      </c>
      <c r="C158" s="95">
        <v>940</v>
      </c>
      <c r="D158" s="95" t="s">
        <v>205</v>
      </c>
      <c r="E158" s="95" t="s">
        <v>456</v>
      </c>
      <c r="F158" s="95"/>
      <c r="G158" s="98">
        <f>пр5!G157</f>
        <v>0</v>
      </c>
      <c r="H158" s="115"/>
      <c r="I158" s="94"/>
    </row>
    <row r="159" spans="1:9" ht="21.75" hidden="1" customHeight="1" x14ac:dyDescent="0.25">
      <c r="A159" s="86"/>
      <c r="B159" s="83" t="s">
        <v>143</v>
      </c>
      <c r="C159" s="95" t="s">
        <v>58</v>
      </c>
      <c r="D159" s="95" t="s">
        <v>205</v>
      </c>
      <c r="E159" s="95" t="s">
        <v>456</v>
      </c>
      <c r="F159" s="95" t="s">
        <v>187</v>
      </c>
      <c r="G159" s="98">
        <f>пр5!G158</f>
        <v>0</v>
      </c>
      <c r="H159" s="118"/>
      <c r="I159" s="102"/>
    </row>
    <row r="160" spans="1:9" ht="141" hidden="1" x14ac:dyDescent="0.25">
      <c r="A160" s="86"/>
      <c r="B160" s="89" t="s">
        <v>457</v>
      </c>
      <c r="C160" s="95">
        <v>940</v>
      </c>
      <c r="D160" s="95" t="s">
        <v>205</v>
      </c>
      <c r="E160" s="95" t="s">
        <v>458</v>
      </c>
      <c r="F160" s="95"/>
      <c r="G160" s="98">
        <f>пр5!G159</f>
        <v>0</v>
      </c>
      <c r="H160" s="96">
        <f t="shared" ref="H160:I160" si="2">H161</f>
        <v>12357963.98</v>
      </c>
      <c r="I160" s="96">
        <f t="shared" si="2"/>
        <v>7014750</v>
      </c>
    </row>
    <row r="161" spans="1:9" ht="25.5" hidden="1" customHeight="1" x14ac:dyDescent="0.25">
      <c r="A161" s="86"/>
      <c r="B161" s="83" t="s">
        <v>143</v>
      </c>
      <c r="C161" s="95" t="s">
        <v>58</v>
      </c>
      <c r="D161" s="95" t="s">
        <v>205</v>
      </c>
      <c r="E161" s="95" t="s">
        <v>458</v>
      </c>
      <c r="F161" s="95" t="s">
        <v>187</v>
      </c>
      <c r="G161" s="98">
        <f>пр5!G160</f>
        <v>0</v>
      </c>
      <c r="H161" s="96">
        <f>SUM(H162:H163)</f>
        <v>12357963.98</v>
      </c>
      <c r="I161" s="96">
        <f>SUM(I162:I163)</f>
        <v>7014750</v>
      </c>
    </row>
    <row r="162" spans="1:9" ht="51" hidden="1" customHeight="1" x14ac:dyDescent="0.25">
      <c r="A162" s="86"/>
      <c r="B162" s="90" t="s">
        <v>152</v>
      </c>
      <c r="C162" s="95">
        <v>940</v>
      </c>
      <c r="D162" s="95" t="s">
        <v>205</v>
      </c>
      <c r="E162" s="95" t="s">
        <v>322</v>
      </c>
      <c r="F162" s="95"/>
      <c r="G162" s="98">
        <f>пр5!G161</f>
        <v>0</v>
      </c>
      <c r="H162" s="96">
        <v>12357963.98</v>
      </c>
      <c r="I162" s="96"/>
    </row>
    <row r="163" spans="1:9" ht="27.75" hidden="1" customHeight="1" x14ac:dyDescent="0.25">
      <c r="A163" s="86"/>
      <c r="B163" s="89" t="s">
        <v>380</v>
      </c>
      <c r="C163" s="95">
        <v>940</v>
      </c>
      <c r="D163" s="95" t="s">
        <v>205</v>
      </c>
      <c r="E163" s="95" t="s">
        <v>379</v>
      </c>
      <c r="F163" s="95"/>
      <c r="G163" s="98">
        <f>пр5!G162</f>
        <v>0</v>
      </c>
      <c r="H163" s="116"/>
      <c r="I163" s="168">
        <v>7014750</v>
      </c>
    </row>
    <row r="164" spans="1:9" ht="22.5" hidden="1" customHeight="1" x14ac:dyDescent="0.25">
      <c r="A164" s="86"/>
      <c r="B164" s="83" t="s">
        <v>143</v>
      </c>
      <c r="C164" s="95" t="s">
        <v>58</v>
      </c>
      <c r="D164" s="95" t="s">
        <v>205</v>
      </c>
      <c r="E164" s="95" t="s">
        <v>379</v>
      </c>
      <c r="F164" s="95" t="s">
        <v>187</v>
      </c>
      <c r="G164" s="98">
        <f>пр5!G163</f>
        <v>0</v>
      </c>
      <c r="H164" s="115"/>
      <c r="I164" s="94"/>
    </row>
    <row r="165" spans="1:9" hidden="1" x14ac:dyDescent="0.25">
      <c r="A165" s="86"/>
      <c r="B165" s="80" t="s">
        <v>371</v>
      </c>
      <c r="C165" s="95">
        <v>940</v>
      </c>
      <c r="D165" s="93" t="s">
        <v>223</v>
      </c>
      <c r="E165" s="93"/>
      <c r="F165" s="93"/>
      <c r="G165" s="98">
        <f>пр5!G164</f>
        <v>0</v>
      </c>
      <c r="H165" s="115">
        <f>H169</f>
        <v>0</v>
      </c>
      <c r="I165" s="96"/>
    </row>
    <row r="166" spans="1:9" ht="27.6" hidden="1" customHeight="1" x14ac:dyDescent="0.25">
      <c r="A166" s="86"/>
      <c r="B166" s="191" t="s">
        <v>460</v>
      </c>
      <c r="C166" s="95">
        <v>940</v>
      </c>
      <c r="D166" s="93" t="s">
        <v>461</v>
      </c>
      <c r="E166" s="93"/>
      <c r="F166" s="93"/>
      <c r="G166" s="98">
        <f>пр5!G165</f>
        <v>0</v>
      </c>
      <c r="H166" s="116"/>
      <c r="I166" s="96"/>
    </row>
    <row r="167" spans="1:9" ht="39" hidden="1" x14ac:dyDescent="0.25">
      <c r="A167" s="86"/>
      <c r="B167" s="89" t="s">
        <v>462</v>
      </c>
      <c r="C167" s="95">
        <v>940</v>
      </c>
      <c r="D167" s="93" t="s">
        <v>461</v>
      </c>
      <c r="E167" s="95" t="s">
        <v>463</v>
      </c>
      <c r="F167" s="93"/>
      <c r="G167" s="98">
        <f>пр5!G166</f>
        <v>0</v>
      </c>
      <c r="H167" s="116"/>
      <c r="I167" s="96"/>
    </row>
    <row r="168" spans="1:9" ht="60.6" hidden="1" customHeight="1" x14ac:dyDescent="0.25">
      <c r="A168" s="86"/>
      <c r="B168" s="89" t="s">
        <v>464</v>
      </c>
      <c r="C168" s="95">
        <v>940</v>
      </c>
      <c r="D168" s="95" t="s">
        <v>461</v>
      </c>
      <c r="E168" s="95" t="s">
        <v>465</v>
      </c>
      <c r="F168" s="95"/>
      <c r="G168" s="98">
        <f>пр5!G167</f>
        <v>0</v>
      </c>
      <c r="H168" s="116"/>
      <c r="I168" s="96"/>
    </row>
    <row r="169" spans="1:9" ht="25.15" hidden="1" customHeight="1" x14ac:dyDescent="0.25">
      <c r="A169" s="86"/>
      <c r="B169" s="89" t="s">
        <v>466</v>
      </c>
      <c r="C169" s="95">
        <v>940</v>
      </c>
      <c r="D169" s="95" t="s">
        <v>461</v>
      </c>
      <c r="E169" s="95" t="s">
        <v>467</v>
      </c>
      <c r="F169" s="95"/>
      <c r="G169" s="98">
        <f>пр5!G168</f>
        <v>0</v>
      </c>
      <c r="H169" s="116">
        <v>0</v>
      </c>
      <c r="I169" s="96"/>
    </row>
    <row r="170" spans="1:9" ht="26.25" hidden="1" x14ac:dyDescent="0.25">
      <c r="A170" s="86"/>
      <c r="B170" s="83" t="s">
        <v>143</v>
      </c>
      <c r="C170" s="95">
        <v>940</v>
      </c>
      <c r="D170" s="95" t="s">
        <v>461</v>
      </c>
      <c r="E170" s="95" t="s">
        <v>467</v>
      </c>
      <c r="F170" s="95" t="s">
        <v>187</v>
      </c>
      <c r="G170" s="98">
        <f>пр5!G169</f>
        <v>0</v>
      </c>
      <c r="H170" s="116"/>
      <c r="I170" s="96"/>
    </row>
    <row r="171" spans="1:9" hidden="1" x14ac:dyDescent="0.25">
      <c r="A171" s="86"/>
      <c r="B171" s="85" t="s">
        <v>164</v>
      </c>
      <c r="C171" s="101">
        <v>940</v>
      </c>
      <c r="D171" s="101" t="s">
        <v>461</v>
      </c>
      <c r="E171" s="95" t="s">
        <v>467</v>
      </c>
      <c r="F171" s="101"/>
      <c r="G171" s="98">
        <f>пр5!G170</f>
        <v>0</v>
      </c>
      <c r="H171" s="116"/>
      <c r="I171" s="96"/>
    </row>
    <row r="172" spans="1:9" s="130" customFormat="1" ht="89.25" hidden="1" x14ac:dyDescent="0.2">
      <c r="A172" s="126"/>
      <c r="B172" s="89" t="s">
        <v>468</v>
      </c>
      <c r="C172" s="95">
        <v>940</v>
      </c>
      <c r="D172" s="95" t="s">
        <v>461</v>
      </c>
      <c r="E172" s="95" t="s">
        <v>469</v>
      </c>
      <c r="F172" s="95"/>
      <c r="G172" s="98">
        <f>пр5!G171</f>
        <v>0</v>
      </c>
      <c r="H172" s="132"/>
      <c r="I172" s="129"/>
    </row>
    <row r="173" spans="1:9" ht="26.25" hidden="1" x14ac:dyDescent="0.25">
      <c r="A173" s="175">
        <v>8</v>
      </c>
      <c r="B173" s="83" t="s">
        <v>143</v>
      </c>
      <c r="C173" s="95">
        <v>940</v>
      </c>
      <c r="D173" s="95" t="s">
        <v>461</v>
      </c>
      <c r="E173" s="95" t="s">
        <v>469</v>
      </c>
      <c r="F173" s="95" t="s">
        <v>187</v>
      </c>
      <c r="G173" s="98">
        <f>пр5!G172</f>
        <v>0</v>
      </c>
      <c r="H173" s="86"/>
      <c r="I173" s="86"/>
    </row>
    <row r="174" spans="1:9" x14ac:dyDescent="0.25">
      <c r="A174" s="175">
        <v>8</v>
      </c>
      <c r="B174" s="92" t="s">
        <v>175</v>
      </c>
      <c r="C174" s="95" t="s">
        <v>206</v>
      </c>
      <c r="D174" s="93" t="s">
        <v>489</v>
      </c>
      <c r="E174" s="93"/>
      <c r="F174" s="93"/>
      <c r="G174" s="98">
        <f>пр5!G173</f>
        <v>28047356.860000003</v>
      </c>
      <c r="H174" s="86"/>
      <c r="I174" s="86"/>
    </row>
    <row r="175" spans="1:9" ht="26.25" hidden="1" x14ac:dyDescent="0.25">
      <c r="A175" s="175"/>
      <c r="B175" s="89" t="s">
        <v>231</v>
      </c>
      <c r="C175" s="95">
        <v>940</v>
      </c>
      <c r="D175" s="99" t="s">
        <v>207</v>
      </c>
      <c r="E175" s="99" t="s">
        <v>234</v>
      </c>
      <c r="F175" s="99"/>
      <c r="G175" s="98">
        <f>пр5!G174</f>
        <v>0</v>
      </c>
      <c r="H175" s="86"/>
      <c r="I175" s="86"/>
    </row>
    <row r="176" spans="1:9" ht="64.5" hidden="1" x14ac:dyDescent="0.25">
      <c r="A176" s="175"/>
      <c r="B176" s="89" t="s">
        <v>232</v>
      </c>
      <c r="C176" s="95">
        <v>940</v>
      </c>
      <c r="D176" s="99" t="s">
        <v>207</v>
      </c>
      <c r="E176" s="99" t="s">
        <v>233</v>
      </c>
      <c r="F176" s="99"/>
      <c r="G176" s="98">
        <f>пр5!G175</f>
        <v>0</v>
      </c>
      <c r="H176" s="86"/>
      <c r="I176" s="86"/>
    </row>
    <row r="177" spans="1:9" ht="26.25" hidden="1" x14ac:dyDescent="0.25">
      <c r="A177" s="175"/>
      <c r="B177" s="83" t="s">
        <v>143</v>
      </c>
      <c r="C177" s="95" t="s">
        <v>58</v>
      </c>
      <c r="D177" s="99" t="s">
        <v>207</v>
      </c>
      <c r="E177" s="99" t="s">
        <v>233</v>
      </c>
      <c r="F177" s="99" t="s">
        <v>187</v>
      </c>
      <c r="G177" s="98">
        <f>пр5!G176</f>
        <v>0</v>
      </c>
      <c r="H177" s="86"/>
      <c r="I177" s="86"/>
    </row>
    <row r="178" spans="1:9" hidden="1" x14ac:dyDescent="0.25">
      <c r="A178" s="86"/>
      <c r="B178" s="85" t="s">
        <v>164</v>
      </c>
      <c r="C178" s="101">
        <v>940</v>
      </c>
      <c r="D178" s="101"/>
      <c r="E178" s="103"/>
      <c r="F178" s="101"/>
      <c r="G178" s="98">
        <f>пр5!G177</f>
        <v>0</v>
      </c>
      <c r="H178" s="122"/>
      <c r="I178" s="104"/>
    </row>
    <row r="179" spans="1:9" x14ac:dyDescent="0.25">
      <c r="A179" s="86"/>
      <c r="B179" s="83" t="s">
        <v>138</v>
      </c>
      <c r="C179" s="95" t="s">
        <v>206</v>
      </c>
      <c r="D179" s="95" t="s">
        <v>181</v>
      </c>
      <c r="E179" s="95" t="s">
        <v>374</v>
      </c>
      <c r="F179" s="95"/>
      <c r="G179" s="98">
        <f>пр5!G178</f>
        <v>28047356.860000003</v>
      </c>
      <c r="H179" s="123"/>
      <c r="I179" s="105"/>
    </row>
    <row r="180" spans="1:9" ht="26.25" x14ac:dyDescent="0.25">
      <c r="A180" s="86"/>
      <c r="B180" s="89" t="s">
        <v>176</v>
      </c>
      <c r="C180" s="95" t="s">
        <v>206</v>
      </c>
      <c r="D180" s="95" t="s">
        <v>181</v>
      </c>
      <c r="E180" s="95" t="s">
        <v>374</v>
      </c>
      <c r="F180" s="95"/>
      <c r="G180" s="98">
        <f>пр5!G179</f>
        <v>28047356.860000003</v>
      </c>
      <c r="H180" s="123"/>
      <c r="I180" s="105"/>
    </row>
    <row r="181" spans="1:9" ht="64.5" x14ac:dyDescent="0.25">
      <c r="A181" s="86"/>
      <c r="B181" s="83" t="s">
        <v>139</v>
      </c>
      <c r="C181" s="95" t="s">
        <v>206</v>
      </c>
      <c r="D181" s="95" t="s">
        <v>181</v>
      </c>
      <c r="E181" s="95" t="s">
        <v>374</v>
      </c>
      <c r="F181" s="95" t="s">
        <v>185</v>
      </c>
      <c r="G181" s="98">
        <f>пр5!G180</f>
        <v>16793123</v>
      </c>
      <c r="H181" s="123"/>
      <c r="I181" s="105"/>
    </row>
    <row r="182" spans="1:9" ht="26.25" x14ac:dyDescent="0.25">
      <c r="A182" s="86"/>
      <c r="B182" s="83" t="s">
        <v>143</v>
      </c>
      <c r="C182" s="95" t="s">
        <v>206</v>
      </c>
      <c r="D182" s="95" t="s">
        <v>181</v>
      </c>
      <c r="E182" s="95" t="s">
        <v>374</v>
      </c>
      <c r="F182" s="95" t="s">
        <v>187</v>
      </c>
      <c r="G182" s="98">
        <f>пр5!G181</f>
        <v>10529355.35</v>
      </c>
      <c r="H182" s="123"/>
      <c r="I182" s="105"/>
    </row>
    <row r="183" spans="1:9" hidden="1" x14ac:dyDescent="0.25">
      <c r="A183" s="86"/>
      <c r="B183" s="83" t="s">
        <v>470</v>
      </c>
      <c r="C183" s="95">
        <v>940</v>
      </c>
      <c r="D183" s="95" t="s">
        <v>207</v>
      </c>
      <c r="E183" s="95" t="s">
        <v>374</v>
      </c>
      <c r="F183" s="95" t="s">
        <v>187</v>
      </c>
      <c r="G183" s="98">
        <f>пр5!G182</f>
        <v>0</v>
      </c>
      <c r="H183" s="115"/>
      <c r="I183" s="94"/>
    </row>
    <row r="184" spans="1:9" x14ac:dyDescent="0.25">
      <c r="B184" s="83" t="s">
        <v>149</v>
      </c>
      <c r="C184" s="95" t="s">
        <v>206</v>
      </c>
      <c r="D184" s="95" t="s">
        <v>181</v>
      </c>
      <c r="E184" s="95" t="s">
        <v>374</v>
      </c>
      <c r="F184" s="95" t="s">
        <v>191</v>
      </c>
      <c r="G184" s="98">
        <f>пр5!G183</f>
        <v>724878.51</v>
      </c>
    </row>
    <row r="185" spans="1:9" x14ac:dyDescent="0.25">
      <c r="A185" s="138">
        <v>10</v>
      </c>
      <c r="B185" s="92" t="s">
        <v>177</v>
      </c>
      <c r="C185" s="95" t="s">
        <v>208</v>
      </c>
      <c r="D185" s="93" t="s">
        <v>489</v>
      </c>
      <c r="E185" s="93"/>
      <c r="F185" s="93"/>
      <c r="G185" s="98">
        <f>пр5!G184</f>
        <v>5132000</v>
      </c>
    </row>
    <row r="186" spans="1:9" x14ac:dyDescent="0.25">
      <c r="B186" s="81" t="s">
        <v>178</v>
      </c>
      <c r="C186" s="95" t="s">
        <v>208</v>
      </c>
      <c r="D186" s="93" t="s">
        <v>195</v>
      </c>
      <c r="E186" s="93"/>
      <c r="F186" s="93"/>
      <c r="G186" s="98">
        <f>пр5!G185</f>
        <v>5132000</v>
      </c>
    </row>
    <row r="187" spans="1:9" x14ac:dyDescent="0.25">
      <c r="B187" s="82" t="s">
        <v>170</v>
      </c>
      <c r="C187" s="95" t="s">
        <v>208</v>
      </c>
      <c r="D187" s="95" t="s">
        <v>195</v>
      </c>
      <c r="E187" s="95" t="s">
        <v>322</v>
      </c>
      <c r="F187" s="95"/>
      <c r="G187" s="98">
        <f>пр5!G186</f>
        <v>5132000</v>
      </c>
    </row>
    <row r="188" spans="1:9" ht="51.75" x14ac:dyDescent="0.25">
      <c r="B188" s="83" t="s">
        <v>313</v>
      </c>
      <c r="C188" s="95" t="s">
        <v>208</v>
      </c>
      <c r="D188" s="95" t="s">
        <v>195</v>
      </c>
      <c r="E188" s="95" t="s">
        <v>336</v>
      </c>
      <c r="F188" s="95"/>
      <c r="G188" s="98">
        <f>пр5!G187</f>
        <v>5132000</v>
      </c>
    </row>
    <row r="189" spans="1:9" ht="64.5" hidden="1" x14ac:dyDescent="0.25">
      <c r="B189" s="83" t="s">
        <v>139</v>
      </c>
      <c r="C189" s="95">
        <v>940</v>
      </c>
      <c r="D189" s="95" t="s">
        <v>209</v>
      </c>
      <c r="E189" s="95" t="s">
        <v>336</v>
      </c>
      <c r="F189" s="95" t="s">
        <v>185</v>
      </c>
      <c r="G189" s="98">
        <f>пр5!G188</f>
        <v>0</v>
      </c>
    </row>
    <row r="190" spans="1:9" ht="27.6" customHeight="1" x14ac:dyDescent="0.25">
      <c r="B190" s="83" t="s">
        <v>143</v>
      </c>
      <c r="C190" s="95" t="s">
        <v>208</v>
      </c>
      <c r="D190" s="95" t="s">
        <v>195</v>
      </c>
      <c r="E190" s="95" t="s">
        <v>336</v>
      </c>
      <c r="F190" s="95" t="s">
        <v>187</v>
      </c>
      <c r="G190" s="98">
        <f>пр5!G189</f>
        <v>410000</v>
      </c>
    </row>
    <row r="191" spans="1:9" ht="26.25" x14ac:dyDescent="0.25">
      <c r="B191" s="82" t="s">
        <v>179</v>
      </c>
      <c r="C191" s="95" t="s">
        <v>208</v>
      </c>
      <c r="D191" s="95" t="s">
        <v>195</v>
      </c>
      <c r="E191" s="95" t="s">
        <v>336</v>
      </c>
      <c r="F191" s="95" t="s">
        <v>210</v>
      </c>
      <c r="G191" s="98">
        <f>пр5!G190</f>
        <v>4722000</v>
      </c>
    </row>
    <row r="192" spans="1:9" ht="48.75" x14ac:dyDescent="0.25">
      <c r="B192" s="131" t="s">
        <v>485</v>
      </c>
      <c r="C192" s="128" t="s">
        <v>208</v>
      </c>
      <c r="D192" s="128" t="s">
        <v>195</v>
      </c>
      <c r="E192" s="95" t="s">
        <v>336</v>
      </c>
      <c r="F192" s="128"/>
      <c r="G192" s="98">
        <f>пр5!G191</f>
        <v>4722000</v>
      </c>
    </row>
    <row r="193" spans="1:7" x14ac:dyDescent="0.25">
      <c r="A193" s="138">
        <v>11</v>
      </c>
      <c r="B193" s="81" t="s">
        <v>308</v>
      </c>
      <c r="C193" s="93" t="s">
        <v>211</v>
      </c>
      <c r="D193" s="93" t="s">
        <v>489</v>
      </c>
      <c r="E193" s="93"/>
      <c r="F193" s="93"/>
      <c r="G193" s="98">
        <f>пр5!G192</f>
        <v>70000</v>
      </c>
    </row>
    <row r="194" spans="1:7" ht="26.25" x14ac:dyDescent="0.25">
      <c r="B194" s="81" t="s">
        <v>309</v>
      </c>
      <c r="C194" s="95" t="s">
        <v>211</v>
      </c>
      <c r="D194" s="95" t="s">
        <v>201</v>
      </c>
      <c r="E194" s="95"/>
      <c r="F194" s="95"/>
      <c r="G194" s="98">
        <f>пр5!G193</f>
        <v>70000</v>
      </c>
    </row>
    <row r="195" spans="1:7" x14ac:dyDescent="0.25">
      <c r="B195" s="82" t="s">
        <v>170</v>
      </c>
      <c r="C195" s="95" t="s">
        <v>211</v>
      </c>
      <c r="D195" s="95" t="s">
        <v>201</v>
      </c>
      <c r="E195" s="95" t="s">
        <v>322</v>
      </c>
      <c r="F195" s="95"/>
      <c r="G195" s="98">
        <f>пр5!G194</f>
        <v>70000</v>
      </c>
    </row>
    <row r="196" spans="1:7" ht="26.25" x14ac:dyDescent="0.25">
      <c r="B196" s="149" t="s">
        <v>307</v>
      </c>
      <c r="C196" s="95" t="s">
        <v>211</v>
      </c>
      <c r="D196" s="95" t="s">
        <v>201</v>
      </c>
      <c r="E196" s="95" t="s">
        <v>337</v>
      </c>
      <c r="F196" s="95"/>
      <c r="G196" s="98">
        <f>пр5!G195</f>
        <v>70000</v>
      </c>
    </row>
    <row r="197" spans="1:7" ht="26.25" x14ac:dyDescent="0.25">
      <c r="B197" s="83" t="s">
        <v>143</v>
      </c>
      <c r="C197" s="95" t="s">
        <v>211</v>
      </c>
      <c r="D197" s="95" t="s">
        <v>201</v>
      </c>
      <c r="E197" s="95" t="s">
        <v>337</v>
      </c>
      <c r="F197" s="95" t="s">
        <v>187</v>
      </c>
      <c r="G197" s="98">
        <f>пр5!G196</f>
        <v>70000</v>
      </c>
    </row>
    <row r="198" spans="1:7" ht="39" hidden="1" x14ac:dyDescent="0.25">
      <c r="B198" s="81" t="s">
        <v>239</v>
      </c>
      <c r="C198" s="93" t="s">
        <v>58</v>
      </c>
      <c r="D198" s="93" t="s">
        <v>240</v>
      </c>
      <c r="E198" s="93"/>
      <c r="F198" s="93"/>
      <c r="G198" s="98">
        <f>пр5!G197</f>
        <v>0</v>
      </c>
    </row>
    <row r="199" spans="1:7" hidden="1" x14ac:dyDescent="0.25">
      <c r="B199" s="82" t="s">
        <v>242</v>
      </c>
      <c r="C199" s="95" t="s">
        <v>58</v>
      </c>
      <c r="D199" s="95" t="s">
        <v>241</v>
      </c>
      <c r="E199" s="95"/>
      <c r="F199" s="95"/>
      <c r="G199" s="98">
        <f>пр5!G198</f>
        <v>0</v>
      </c>
    </row>
    <row r="200" spans="1:7" hidden="1" x14ac:dyDescent="0.25">
      <c r="B200" s="82" t="s">
        <v>170</v>
      </c>
      <c r="C200" s="95" t="s">
        <v>58</v>
      </c>
      <c r="D200" s="95" t="s">
        <v>241</v>
      </c>
      <c r="E200" s="95" t="s">
        <v>322</v>
      </c>
      <c r="F200" s="95"/>
      <c r="G200" s="98">
        <f>пр5!G199</f>
        <v>0</v>
      </c>
    </row>
    <row r="201" spans="1:7" ht="77.25" hidden="1" x14ac:dyDescent="0.25">
      <c r="B201" s="149" t="s">
        <v>305</v>
      </c>
      <c r="C201" s="95" t="s">
        <v>58</v>
      </c>
      <c r="D201" s="95" t="s">
        <v>241</v>
      </c>
      <c r="E201" s="95" t="s">
        <v>338</v>
      </c>
      <c r="F201" s="95"/>
      <c r="G201" s="98">
        <f>пр5!G200</f>
        <v>0</v>
      </c>
    </row>
    <row r="202" spans="1:7" hidden="1" x14ac:dyDescent="0.25">
      <c r="B202" s="83" t="s">
        <v>244</v>
      </c>
      <c r="C202" s="95" t="s">
        <v>58</v>
      </c>
      <c r="D202" s="95" t="s">
        <v>241</v>
      </c>
      <c r="E202" s="95" t="s">
        <v>338</v>
      </c>
      <c r="F202" s="95" t="s">
        <v>243</v>
      </c>
      <c r="G202" s="98">
        <f>пр5!G201</f>
        <v>0</v>
      </c>
    </row>
    <row r="203" spans="1:7" x14ac:dyDescent="0.25">
      <c r="B203" s="80" t="s">
        <v>180</v>
      </c>
      <c r="C203" s="93"/>
      <c r="D203" s="93"/>
      <c r="E203" s="93"/>
      <c r="F203" s="93"/>
      <c r="G203" s="98">
        <f>пр5!G202</f>
        <v>83806784.129999995</v>
      </c>
    </row>
  </sheetData>
  <mergeCells count="9">
    <mergeCell ref="C2:I2"/>
    <mergeCell ref="B3:I3"/>
    <mergeCell ref="B4:I4"/>
    <mergeCell ref="B7:I7"/>
    <mergeCell ref="A10:A11"/>
    <mergeCell ref="B10:B11"/>
    <mergeCell ref="C10:F10"/>
    <mergeCell ref="G10:G11"/>
    <mergeCell ref="H10:I10"/>
  </mergeCells>
  <pageMargins left="0.47244094488188981" right="0.19685039370078741" top="0.27559055118110237" bottom="0.31496062992125984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tabSelected="1" topLeftCell="A5" workbookViewId="0">
      <selection activeCell="C16" sqref="C16"/>
    </sheetView>
  </sheetViews>
  <sheetFormatPr defaultRowHeight="15" x14ac:dyDescent="0.25"/>
  <cols>
    <col min="1" max="1" width="3.5703125" customWidth="1"/>
    <col min="2" max="2" width="12.140625" customWidth="1"/>
    <col min="3" max="3" width="47.28515625" customWidth="1"/>
    <col min="4" max="4" width="21.85546875" customWidth="1"/>
    <col min="5" max="5" width="11.85546875" customWidth="1"/>
    <col min="6" max="6" width="9.85546875" customWidth="1"/>
    <col min="7" max="7" width="10.28515625" customWidth="1"/>
    <col min="8" max="8" width="13.42578125" customWidth="1"/>
  </cols>
  <sheetData>
    <row r="1" spans="1:8" ht="15.75" hidden="1" x14ac:dyDescent="0.25">
      <c r="A1" s="218" t="s">
        <v>492</v>
      </c>
      <c r="B1" s="218"/>
      <c r="C1" s="218"/>
      <c r="D1" s="218"/>
      <c r="E1" s="218"/>
      <c r="F1" s="218"/>
      <c r="G1" s="218"/>
      <c r="H1" s="218"/>
    </row>
    <row r="2" spans="1:8" ht="15.75" hidden="1" x14ac:dyDescent="0.25">
      <c r="A2" s="218" t="s">
        <v>493</v>
      </c>
      <c r="B2" s="218"/>
      <c r="C2" s="218"/>
      <c r="D2" s="218"/>
      <c r="E2" s="218"/>
      <c r="F2" s="218"/>
      <c r="G2" s="218"/>
      <c r="H2" s="218"/>
    </row>
    <row r="3" spans="1:8" ht="15.75" hidden="1" x14ac:dyDescent="0.25">
      <c r="A3" s="218" t="s">
        <v>387</v>
      </c>
      <c r="B3" s="218"/>
      <c r="C3" s="218"/>
      <c r="D3" s="218"/>
      <c r="E3" s="218"/>
      <c r="F3" s="218"/>
      <c r="G3" s="218"/>
      <c r="H3" s="218"/>
    </row>
    <row r="4" spans="1:8" ht="15.75" hidden="1" x14ac:dyDescent="0.25">
      <c r="A4" s="218" t="s">
        <v>388</v>
      </c>
      <c r="B4" s="218"/>
      <c r="C4" s="218"/>
      <c r="D4" s="218"/>
      <c r="E4" s="218"/>
      <c r="F4" s="218"/>
      <c r="G4" s="218"/>
      <c r="H4" s="218"/>
    </row>
    <row r="5" spans="1:8" ht="15.75" x14ac:dyDescent="0.25">
      <c r="A5" s="203"/>
      <c r="B5" s="203"/>
      <c r="C5" s="203"/>
      <c r="D5" s="203"/>
      <c r="E5" s="203"/>
      <c r="F5" s="203"/>
      <c r="G5" s="203"/>
      <c r="H5" s="203"/>
    </row>
    <row r="6" spans="1:8" x14ac:dyDescent="0.25">
      <c r="A6" s="206"/>
      <c r="B6" s="206"/>
      <c r="C6" s="237" t="s">
        <v>494</v>
      </c>
      <c r="D6" s="237"/>
      <c r="E6" s="237"/>
      <c r="F6" s="237"/>
      <c r="G6" s="237"/>
      <c r="H6" s="237"/>
    </row>
    <row r="7" spans="1:8" x14ac:dyDescent="0.25">
      <c r="A7" s="206"/>
      <c r="B7" s="206"/>
      <c r="C7" s="237" t="s">
        <v>510</v>
      </c>
      <c r="D7" s="237"/>
      <c r="E7" s="237"/>
      <c r="F7" s="237"/>
      <c r="G7" s="237"/>
      <c r="H7" s="237"/>
    </row>
    <row r="8" spans="1:8" x14ac:dyDescent="0.25">
      <c r="A8" s="206"/>
      <c r="B8" s="206"/>
      <c r="C8" s="237" t="s">
        <v>511</v>
      </c>
      <c r="D8" s="237"/>
      <c r="E8" s="237"/>
      <c r="F8" s="237"/>
      <c r="G8" s="237"/>
      <c r="H8" s="237"/>
    </row>
    <row r="9" spans="1:8" x14ac:dyDescent="0.25">
      <c r="A9" s="206"/>
      <c r="B9" s="206"/>
      <c r="C9" s="206"/>
      <c r="D9" s="206"/>
      <c r="E9" s="207"/>
      <c r="F9" s="207"/>
      <c r="G9" s="207"/>
      <c r="H9" s="207"/>
    </row>
    <row r="10" spans="1:8" x14ac:dyDescent="0.25">
      <c r="A10" s="206"/>
      <c r="B10" s="206"/>
      <c r="C10" s="206"/>
      <c r="D10" s="206"/>
      <c r="E10" s="207"/>
      <c r="F10" s="207"/>
      <c r="G10" s="207"/>
      <c r="H10" s="207"/>
    </row>
    <row r="11" spans="1:8" x14ac:dyDescent="0.25">
      <c r="A11" s="206"/>
      <c r="B11" s="206"/>
      <c r="C11" s="206"/>
      <c r="D11" s="206"/>
      <c r="E11" s="207"/>
      <c r="F11" s="207"/>
      <c r="G11" s="207"/>
      <c r="H11" s="207"/>
    </row>
    <row r="12" spans="1:8" x14ac:dyDescent="0.25">
      <c r="A12" s="238" t="s">
        <v>512</v>
      </c>
      <c r="B12" s="238"/>
      <c r="C12" s="238"/>
      <c r="D12" s="238"/>
      <c r="E12" s="238"/>
      <c r="F12" s="238"/>
      <c r="G12" s="238"/>
      <c r="H12" s="238"/>
    </row>
    <row r="13" spans="1:8" x14ac:dyDescent="0.25">
      <c r="A13" s="206"/>
      <c r="B13" s="206"/>
      <c r="C13" s="206"/>
      <c r="D13" s="206"/>
      <c r="E13" s="207"/>
      <c r="F13" s="207"/>
      <c r="G13" s="207"/>
      <c r="H13" s="207" t="s">
        <v>0</v>
      </c>
    </row>
    <row r="14" spans="1:8" ht="38.25" x14ac:dyDescent="0.25">
      <c r="A14" s="208" t="s">
        <v>220</v>
      </c>
      <c r="B14" s="208" t="s">
        <v>495</v>
      </c>
      <c r="C14" s="208" t="s">
        <v>496</v>
      </c>
      <c r="D14" s="208" t="s">
        <v>497</v>
      </c>
      <c r="E14" s="208" t="s">
        <v>498</v>
      </c>
      <c r="F14" s="208" t="s">
        <v>499</v>
      </c>
      <c r="G14" s="208" t="s">
        <v>500</v>
      </c>
      <c r="H14" s="208" t="s">
        <v>3</v>
      </c>
    </row>
    <row r="15" spans="1:8" ht="128.25" x14ac:dyDescent="0.25">
      <c r="A15" s="204">
        <v>1</v>
      </c>
      <c r="B15" s="209" t="s">
        <v>513</v>
      </c>
      <c r="C15" s="189" t="s">
        <v>517</v>
      </c>
      <c r="D15" s="208" t="s">
        <v>501</v>
      </c>
      <c r="E15" s="204">
        <v>940</v>
      </c>
      <c r="F15" s="210" t="s">
        <v>245</v>
      </c>
      <c r="G15" s="204">
        <v>200</v>
      </c>
      <c r="H15" s="211">
        <v>13027021.199999999</v>
      </c>
    </row>
    <row r="16" spans="1:8" ht="115.5" x14ac:dyDescent="0.25">
      <c r="A16" s="204">
        <v>2</v>
      </c>
      <c r="B16" s="209" t="s">
        <v>514</v>
      </c>
      <c r="C16" s="189" t="s">
        <v>515</v>
      </c>
      <c r="D16" s="208" t="s">
        <v>501</v>
      </c>
      <c r="E16" s="204">
        <v>940</v>
      </c>
      <c r="F16" s="210" t="s">
        <v>245</v>
      </c>
      <c r="G16" s="204">
        <v>200</v>
      </c>
      <c r="H16" s="211">
        <v>6502020.2000000002</v>
      </c>
    </row>
    <row r="17" spans="1:8" ht="102.75" x14ac:dyDescent="0.25">
      <c r="A17" s="204">
        <v>3</v>
      </c>
      <c r="B17" s="212" t="s">
        <v>502</v>
      </c>
      <c r="C17" s="189" t="s">
        <v>516</v>
      </c>
      <c r="D17" s="208" t="s">
        <v>501</v>
      </c>
      <c r="E17" s="204">
        <v>940</v>
      </c>
      <c r="F17" s="210" t="s">
        <v>205</v>
      </c>
      <c r="G17" s="204">
        <v>200</v>
      </c>
      <c r="H17" s="211">
        <v>1880623</v>
      </c>
    </row>
    <row r="18" spans="1:8" ht="166.5" hidden="1" x14ac:dyDescent="0.25">
      <c r="A18" s="204">
        <v>3</v>
      </c>
      <c r="B18" s="212" t="s">
        <v>503</v>
      </c>
      <c r="C18" s="189" t="s">
        <v>504</v>
      </c>
      <c r="D18" s="208" t="s">
        <v>501</v>
      </c>
      <c r="E18" s="204">
        <v>940</v>
      </c>
      <c r="F18" s="210" t="s">
        <v>205</v>
      </c>
      <c r="G18" s="204">
        <v>200</v>
      </c>
      <c r="H18" s="211">
        <v>0</v>
      </c>
    </row>
    <row r="19" spans="1:8" ht="217.5" hidden="1" x14ac:dyDescent="0.25">
      <c r="A19" s="204">
        <v>4</v>
      </c>
      <c r="B19" s="212" t="s">
        <v>505</v>
      </c>
      <c r="C19" s="189" t="s">
        <v>506</v>
      </c>
      <c r="D19" s="208" t="s">
        <v>501</v>
      </c>
      <c r="E19" s="204">
        <v>940</v>
      </c>
      <c r="F19" s="210" t="s">
        <v>205</v>
      </c>
      <c r="G19" s="204">
        <v>200</v>
      </c>
      <c r="H19" s="211">
        <v>0</v>
      </c>
    </row>
    <row r="20" spans="1:8" ht="128.25" hidden="1" x14ac:dyDescent="0.25">
      <c r="A20" s="204">
        <v>3</v>
      </c>
      <c r="B20" s="212" t="s">
        <v>507</v>
      </c>
      <c r="C20" s="189" t="s">
        <v>508</v>
      </c>
      <c r="D20" s="208" t="s">
        <v>501</v>
      </c>
      <c r="E20" s="204">
        <v>940</v>
      </c>
      <c r="F20" s="210" t="s">
        <v>205</v>
      </c>
      <c r="G20" s="204">
        <v>200</v>
      </c>
      <c r="H20" s="211"/>
    </row>
    <row r="21" spans="1:8" x14ac:dyDescent="0.25">
      <c r="A21" s="213"/>
      <c r="B21" s="213"/>
      <c r="C21" s="213" t="s">
        <v>509</v>
      </c>
      <c r="D21" s="213"/>
      <c r="E21" s="175"/>
      <c r="F21" s="175"/>
      <c r="G21" s="175"/>
      <c r="H21" s="214">
        <f>SUM(H15:H20)</f>
        <v>21409664.399999999</v>
      </c>
    </row>
  </sheetData>
  <mergeCells count="8">
    <mergeCell ref="C8:H8"/>
    <mergeCell ref="A12:H12"/>
    <mergeCell ref="A1:H1"/>
    <mergeCell ref="A2:H2"/>
    <mergeCell ref="A3:H3"/>
    <mergeCell ref="A4:H4"/>
    <mergeCell ref="C6:H6"/>
    <mergeCell ref="C7:H7"/>
  </mergeCells>
  <pageMargins left="0.70866141732283472" right="0.70866141732283472" top="0.74803149606299213" bottom="0.74803149606299213" header="0.31496062992125984" footer="0.31496062992125984"/>
  <pageSetup paperSize="9" scale="9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пр1</vt:lpstr>
      <vt:lpstr>пр2</vt:lpstr>
      <vt:lpstr>пр3</vt:lpstr>
      <vt:lpstr>пр4</vt:lpstr>
      <vt:lpstr>пр5</vt:lpstr>
      <vt:lpstr>пр6 </vt:lpstr>
      <vt:lpstr>пр7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2017-12-08T00:29:33Z</dcterms:modified>
</cp:coreProperties>
</file>