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18" i="1" l="1"/>
  <c r="E117" i="1"/>
  <c r="E116" i="1"/>
  <c r="E115" i="1"/>
  <c r="E114" i="1"/>
  <c r="E113" i="1"/>
  <c r="E112" i="1"/>
  <c r="F17" i="1" l="1"/>
  <c r="F10" i="1" s="1"/>
  <c r="I9" i="1"/>
  <c r="M9" i="1"/>
  <c r="L126" i="1"/>
  <c r="F126" i="1"/>
  <c r="F129" i="1"/>
  <c r="H129" i="1"/>
  <c r="L129" i="1"/>
  <c r="M128" i="1"/>
  <c r="L128" i="1"/>
  <c r="K128" i="1"/>
  <c r="K126" i="1" s="1"/>
  <c r="J128" i="1"/>
  <c r="I128" i="1"/>
  <c r="H128" i="1"/>
  <c r="H126" i="1" s="1"/>
  <c r="G128" i="1"/>
  <c r="G126" i="1" s="1"/>
  <c r="F128" i="1"/>
  <c r="M16" i="1"/>
  <c r="L16" i="1"/>
  <c r="L9" i="1" s="1"/>
  <c r="K16" i="1"/>
  <c r="K9" i="1" s="1"/>
  <c r="J16" i="1"/>
  <c r="J9" i="1" s="1"/>
  <c r="I16" i="1"/>
  <c r="H16" i="1"/>
  <c r="H9" i="1" s="1"/>
  <c r="G16" i="1"/>
  <c r="F16" i="1"/>
  <c r="F9" i="1" s="1"/>
  <c r="E146" i="1"/>
  <c r="E145" i="1"/>
  <c r="E144" i="1"/>
  <c r="E143" i="1"/>
  <c r="E142" i="1"/>
  <c r="E141" i="1"/>
  <c r="E140" i="1"/>
  <c r="E139" i="1"/>
  <c r="E138" i="1"/>
  <c r="E137" i="1"/>
  <c r="M136" i="1"/>
  <c r="M129" i="1" s="1"/>
  <c r="L136" i="1"/>
  <c r="K136" i="1"/>
  <c r="K129" i="1" s="1"/>
  <c r="J136" i="1"/>
  <c r="J129" i="1" s="1"/>
  <c r="J126" i="1" s="1"/>
  <c r="I136" i="1"/>
  <c r="I133" i="1" s="1"/>
  <c r="H136" i="1"/>
  <c r="H133" i="1" s="1"/>
  <c r="G136" i="1"/>
  <c r="G129" i="1" s="1"/>
  <c r="E135" i="1"/>
  <c r="E134" i="1"/>
  <c r="E147" i="1"/>
  <c r="E148" i="1"/>
  <c r="E149" i="1"/>
  <c r="E150" i="1"/>
  <c r="E151" i="1"/>
  <c r="E152" i="1"/>
  <c r="E153" i="1"/>
  <c r="E132" i="1"/>
  <c r="E131" i="1"/>
  <c r="E130" i="1"/>
  <c r="E127" i="1"/>
  <c r="M126" i="1" l="1"/>
  <c r="I129" i="1"/>
  <c r="I126" i="1" s="1"/>
  <c r="E126" i="1" s="1"/>
  <c r="G9" i="1"/>
  <c r="E128" i="1"/>
  <c r="E133" i="1"/>
  <c r="E136" i="1"/>
  <c r="E129" i="1" s="1"/>
  <c r="H24" i="1" l="1"/>
  <c r="H17" i="1" s="1"/>
  <c r="H10" i="1" s="1"/>
  <c r="I24" i="1"/>
  <c r="I17" i="1" s="1"/>
  <c r="I10" i="1" s="1"/>
  <c r="J24" i="1"/>
  <c r="J17" i="1" s="1"/>
  <c r="J10" i="1" s="1"/>
  <c r="K24" i="1"/>
  <c r="K17" i="1" s="1"/>
  <c r="K10" i="1" s="1"/>
  <c r="L24" i="1"/>
  <c r="L17" i="1" s="1"/>
  <c r="L10" i="1" s="1"/>
  <c r="M24" i="1"/>
  <c r="M17" i="1" s="1"/>
  <c r="M10" i="1" s="1"/>
  <c r="G24" i="1"/>
  <c r="G17" i="1" s="1"/>
  <c r="G10" i="1" s="1"/>
  <c r="E18" i="1" l="1"/>
  <c r="E19" i="1"/>
  <c r="E20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54" i="1"/>
  <c r="E155" i="1"/>
  <c r="E156" i="1"/>
  <c r="E157" i="1"/>
  <c r="E158" i="1"/>
  <c r="E159" i="1"/>
  <c r="E160" i="1"/>
  <c r="E15" i="1"/>
  <c r="E13" i="1"/>
  <c r="E12" i="1"/>
  <c r="E11" i="1"/>
  <c r="E8" i="1"/>
  <c r="M7" i="1"/>
  <c r="L7" i="1"/>
  <c r="K7" i="1"/>
  <c r="J7" i="1"/>
  <c r="I14" i="1"/>
  <c r="H14" i="1"/>
  <c r="E16" i="1" l="1"/>
  <c r="L14" i="1"/>
  <c r="K14" i="1"/>
  <c r="J14" i="1"/>
  <c r="M14" i="1"/>
  <c r="I7" i="1"/>
  <c r="H7" i="1"/>
  <c r="E17" i="1"/>
  <c r="G21" i="1"/>
  <c r="E21" i="1" s="1"/>
  <c r="G14" i="1" l="1"/>
  <c r="F7" i="1" l="1"/>
  <c r="F14" i="1"/>
  <c r="E14" i="1" s="1"/>
  <c r="E10" i="1"/>
  <c r="E9" i="1"/>
  <c r="G7" i="1"/>
  <c r="E7" i="1" l="1"/>
</calcChain>
</file>

<file path=xl/sharedStrings.xml><?xml version="1.0" encoding="utf-8"?>
<sst xmlns="http://schemas.openxmlformats.org/spreadsheetml/2006/main" count="207" uniqueCount="60">
  <si>
    <t>№ п/п</t>
  </si>
  <si>
    <t>Код бюджетной классификации</t>
  </si>
  <si>
    <t>ГРБС</t>
  </si>
  <si>
    <t>Всего</t>
  </si>
  <si>
    <t>Всего, в том числе:</t>
  </si>
  <si>
    <t>за счет средств федерального бюджета</t>
  </si>
  <si>
    <t>за счет средств краевого бюджета</t>
  </si>
  <si>
    <t>за счет средств местных бюджетов</t>
  </si>
  <si>
    <t>за счет средств внебюджетных фондов</t>
  </si>
  <si>
    <t>за счет средств внебюджетных источников</t>
  </si>
  <si>
    <t>Кроме того, планируемые объемы обязательств федерального бюджета</t>
  </si>
  <si>
    <t>1.</t>
  </si>
  <si>
    <t>Подпрограмма 1 "Развитие комплексной системы обращения с твердыми коммунальными отходами на территории Камчатского края"</t>
  </si>
  <si>
    <t>Обеспечение деятельности Агентства по обращению с отходами Камчатского края</t>
  </si>
  <si>
    <t>Софинансирование строительства (создания) объектов по сбору, транспортированию, обработке и утилизации отходов от использования товаров</t>
  </si>
  <si>
    <t>к Программе</t>
  </si>
  <si>
    <t>Наименование Программы/подпрограммы/мероприятия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</si>
  <si>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</si>
  <si>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</si>
  <si>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</si>
  <si>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</si>
  <si>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</si>
  <si>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</si>
  <si>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</si>
  <si>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</si>
  <si>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</si>
  <si>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Объем средств на реализацию Программы (тыс. руб.)</t>
  </si>
  <si>
    <t>Установка мусоросортировочного и мусороперегрузочного оборудования в отдельных муниципальных образованиях в Камчатском крае</t>
  </si>
  <si>
    <t>Финансовое обеспечение реализации государственной программы Камчатского края
 «Обращение с отходами производства и потребления в Камчатском крае»</t>
  </si>
  <si>
    <t>Государственная программа Камчатского края "Обращение с отходами производства и потребления в Камчатском крае"</t>
  </si>
  <si>
    <t xml:space="preserve">Разработка проектов нормативных правовых актов Камчатского края в области обращения с отходами </t>
  </si>
  <si>
    <t>Приобретение установок термического уничтожения отходов (инсинераторов), их доставка в муниципальные образования в Камчатском крае и монтаж</t>
  </si>
  <si>
    <t>1.10.</t>
  </si>
  <si>
    <t>Обеспечение разработки и утверждение нормативов накопления твердых коммунальных отходов</t>
  </si>
  <si>
    <t>Строительство, реконструкция объектов размещения, переработки и обезвреживания отходов производства и потребления</t>
  </si>
  <si>
    <t xml:space="preserve">Формирование экологической культуры населения в области безопасного обращения с отходами </t>
  </si>
  <si>
    <t>Создание доступной системы сбора (раздельного сбора) отходов, в том числе твердых коммунальных отходов</t>
  </si>
  <si>
    <t>Выявление случаев причинения вреда окружающей среде при размещении бесхозяйных отходов, в том числе твердых коммунальных отходов, и ликвидация последствий такого вреда</t>
  </si>
  <si>
    <t>Возмещение причиненного вреда окружающей среде при размещении бесхозяйных отходов - ликвидация мест несанкционированного размещения  отходов</t>
  </si>
  <si>
    <t>"Приложение 3</t>
  </si>
  <si>
    <t>".</t>
  </si>
  <si>
    <t>1.13</t>
  </si>
  <si>
    <t>1.14</t>
  </si>
  <si>
    <t>Выполнение нормативов утилизации отходов от использования товаров, обязанность по утилизации которых исполнена производителями товаров, импортерами товаров путем уплаты экологического сбора, за исключением капитальных вложений в объекты государственной (муниципальной) собственности</t>
  </si>
  <si>
    <t xml:space="preserve">Субсидии юридическим лицам в целях возмещения недополученных доходов, возникающих в связи с оказанием услуг по обращению с твердыми коммунальными отходами </t>
  </si>
  <si>
    <t>Субсидии юридическим лицам на финансовое обеспечение затрат по внесению платы за негативное воздействие на окружаю-щую среду, возникающих в связи с оказанием услуг в области обращения с твердыми коммунальными отходами</t>
  </si>
  <si>
    <t>Cубсидии юридическим лицам на возмещение недополученных доходов, возникших в связи с наличием экономически обоснованных расходов, не учтенных при установлении единого тарифа на услугу регионального оператора по обращению с твердыми коммунальными отходами</t>
  </si>
  <si>
    <t xml:space="preserve">финансовое обеспечение (возмещение) юридическим лицам, осуществляющим функции регионального оператора затрат, связанных с приобретением техники, оборудования, специализированных транспортных средств, затрат, понесенных, но не учтенных в необходимой валовой выручке, направленных на выполнение работ (оказание услуг) по обращению с отходами, а также затрат на приведение в соответствие с требованиями федерального законодательства мест накопления, размещения, сортировки, переработки и обезвреживания отходов производства и потребленияФинансовое обеспечение (возмещение) юридическим лицам, осуществляющим функции регионального оператора, затрат, связанных с приобретением техники, оборудования, специализированных транспортных средств, и затрат, направленных на выполнение работ (оказание услуг), связанных с организацией и приведением в соответствие с требованиями федерального законодательства мест накопления, размещения, сортировки, переработки и обезвреживания отходов производства и потребления
</t>
  </si>
  <si>
    <t>Субсидии юридическим лицам на финансовое обеспечение (возмещение) затрат в связи с оказанием услуг по обращению с твердыми коммунальными отходами</t>
  </si>
  <si>
    <t>3.</t>
  </si>
  <si>
    <t>3.1.</t>
  </si>
  <si>
    <t>1.11.</t>
  </si>
  <si>
    <t>1.12.</t>
  </si>
  <si>
    <t>Подпрограмма 2 "Обеспечение реализации Программы"</t>
  </si>
  <si>
    <r>
      <t>Подпрограмма 1</t>
    </r>
    <r>
      <rPr>
        <vertAlign val="super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"Ликвидация мест стихийного несанкционированного размещения отходов производства и потребления"</t>
    </r>
  </si>
  <si>
    <r>
      <t>1</t>
    </r>
    <r>
      <rPr>
        <vertAlign val="super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>.</t>
    </r>
  </si>
  <si>
    <r>
      <t>1</t>
    </r>
    <r>
      <rPr>
        <vertAlign val="super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>.1.</t>
    </r>
  </si>
  <si>
    <r>
      <t>1</t>
    </r>
    <r>
      <rPr>
        <vertAlign val="super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>.2.</t>
    </r>
  </si>
  <si>
    <t>1.15</t>
  </si>
  <si>
    <t>Предоставление в 2019 году субсидий юридическим лицам – государственным унитарным предприятиям Камчатского края, осуществляющим деятельность в сфере обращения с твердыми коммунальными отходами в Камчатском крае, на финансовое обеспечение затрат в связи с оказанием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</si>
</sst>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2" borderId="0" xfId="0" applyNumberFormat="1" applyFill="1"/>
    <xf numFmtId="0" fontId="0" fillId="2" borderId="0" xfId="0" applyFill="1"/>
    <xf numFmtId="164" fontId="0" fillId="2" borderId="0" xfId="0" applyNumberFormat="1" applyFill="1" applyBorder="1"/>
    <xf numFmtId="164" fontId="1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/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0" fillId="3" borderId="0" xfId="0" applyFill="1"/>
    <xf numFmtId="0" fontId="0" fillId="6" borderId="0" xfId="0" applyFill="1"/>
    <xf numFmtId="0" fontId="0" fillId="5" borderId="0" xfId="0" applyFill="1"/>
    <xf numFmtId="0" fontId="0" fillId="7" borderId="0" xfId="0" applyFill="1"/>
    <xf numFmtId="0" fontId="0" fillId="4" borderId="0" xfId="0" applyFill="1"/>
    <xf numFmtId="0" fontId="0" fillId="8" borderId="0" xfId="0" applyFill="1"/>
    <xf numFmtId="0" fontId="0" fillId="9" borderId="0" xfId="0" applyFill="1"/>
    <xf numFmtId="0" fontId="3" fillId="2" borderId="1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Border="1" applyAlignment="1"/>
    <xf numFmtId="165" fontId="3" fillId="2" borderId="6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Alignment="1">
      <alignment horizontal="right"/>
    </xf>
    <xf numFmtId="0" fontId="3" fillId="2" borderId="1" xfId="0" applyFont="1" applyFill="1" applyBorder="1" applyAlignment="1">
      <alignment horizontal="justify" vertical="top" wrapText="1"/>
    </xf>
    <xf numFmtId="49" fontId="3" fillId="2" borderId="4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vertical="top"/>
    </xf>
    <xf numFmtId="49" fontId="3" fillId="2" borderId="2" xfId="0" applyNumberFormat="1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justify" vertical="top" wrapText="1"/>
    </xf>
    <xf numFmtId="0" fontId="3" fillId="2" borderId="2" xfId="0" applyFont="1" applyFill="1" applyBorder="1" applyAlignment="1">
      <alignment horizontal="justify" vertical="top" wrapText="1"/>
    </xf>
    <xf numFmtId="0" fontId="3" fillId="2" borderId="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1"/>
  <sheetViews>
    <sheetView tabSelected="1" view="pageBreakPreview" topLeftCell="A115" zoomScale="120" zoomScaleSheetLayoutView="120" workbookViewId="0">
      <selection sqref="A1:M6"/>
    </sheetView>
  </sheetViews>
  <sheetFormatPr defaultRowHeight="15" x14ac:dyDescent="0.25"/>
  <cols>
    <col min="2" max="2" width="32" customWidth="1"/>
    <col min="3" max="3" width="30.7109375" customWidth="1"/>
    <col min="4" max="4" width="12.5703125" customWidth="1"/>
    <col min="5" max="5" width="14.7109375" customWidth="1"/>
    <col min="6" max="6" width="12.42578125" style="14" bestFit="1" customWidth="1"/>
    <col min="7" max="7" width="12.42578125" style="13" bestFit="1" customWidth="1"/>
    <col min="8" max="9" width="12.42578125" style="12" bestFit="1" customWidth="1"/>
    <col min="10" max="10" width="12.42578125" style="11" bestFit="1" customWidth="1"/>
    <col min="11" max="11" width="12.42578125" style="17" bestFit="1" customWidth="1"/>
    <col min="12" max="12" width="12.42578125" style="15" bestFit="1" customWidth="1"/>
    <col min="13" max="13" width="12.42578125" style="16" bestFit="1" customWidth="1"/>
    <col min="14" max="14" width="20.85546875" customWidth="1"/>
    <col min="15" max="15" width="15" customWidth="1"/>
    <col min="16" max="16" width="12.7109375" customWidth="1"/>
    <col min="17" max="17" width="12.42578125" customWidth="1"/>
    <col min="18" max="18" width="14.5703125" customWidth="1"/>
    <col min="19" max="19" width="14.28515625" customWidth="1"/>
    <col min="20" max="20" width="14.140625" customWidth="1"/>
    <col min="21" max="21" width="14.5703125" customWidth="1"/>
    <col min="22" max="22" width="13.28515625" customWidth="1"/>
    <col min="23" max="23" width="18" customWidth="1"/>
  </cols>
  <sheetData>
    <row r="1" spans="1:25" s="2" customForma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20" t="s">
        <v>39</v>
      </c>
      <c r="M1" s="19"/>
    </row>
    <row r="2" spans="1:25" s="2" customForma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21"/>
      <c r="L2" s="21" t="s">
        <v>15</v>
      </c>
      <c r="M2" s="21"/>
    </row>
    <row r="3" spans="1:25" s="2" customFormat="1" ht="40.5" customHeight="1" x14ac:dyDescent="0.25">
      <c r="A3" s="31" t="s">
        <v>28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25" s="2" customFormat="1" x14ac:dyDescent="0.25">
      <c r="A4" s="35" t="s">
        <v>0</v>
      </c>
      <c r="B4" s="36" t="s">
        <v>16</v>
      </c>
      <c r="C4" s="36" t="s">
        <v>1</v>
      </c>
      <c r="D4" s="7"/>
      <c r="E4" s="35" t="s">
        <v>26</v>
      </c>
      <c r="F4" s="35"/>
      <c r="G4" s="35"/>
      <c r="H4" s="35"/>
      <c r="I4" s="35"/>
      <c r="J4" s="35"/>
      <c r="K4" s="35"/>
      <c r="L4" s="35"/>
      <c r="M4" s="35"/>
    </row>
    <row r="5" spans="1:25" s="2" customFormat="1" ht="27.75" customHeight="1" x14ac:dyDescent="0.25">
      <c r="A5" s="35"/>
      <c r="B5" s="36"/>
      <c r="C5" s="36"/>
      <c r="D5" s="5" t="s">
        <v>2</v>
      </c>
      <c r="E5" s="5" t="s">
        <v>3</v>
      </c>
      <c r="F5" s="5">
        <v>2018</v>
      </c>
      <c r="G5" s="5">
        <v>2019</v>
      </c>
      <c r="H5" s="5">
        <v>2020</v>
      </c>
      <c r="I5" s="5">
        <v>2021</v>
      </c>
      <c r="J5" s="5">
        <v>2022</v>
      </c>
      <c r="K5" s="5">
        <v>2023</v>
      </c>
      <c r="L5" s="5">
        <v>2024</v>
      </c>
      <c r="M5" s="5">
        <v>2025</v>
      </c>
    </row>
    <row r="6" spans="1:25" s="2" customForma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1"/>
    </row>
    <row r="7" spans="1:25" s="2" customFormat="1" x14ac:dyDescent="0.25">
      <c r="A7" s="35"/>
      <c r="B7" s="24" t="s">
        <v>29</v>
      </c>
      <c r="C7" s="6" t="s">
        <v>4</v>
      </c>
      <c r="D7" s="7"/>
      <c r="E7" s="8">
        <f>F7+G7+H7+I7+J7+K7+L7+M7</f>
        <v>1505372.1517099999</v>
      </c>
      <c r="F7" s="8">
        <f>F9+F10</f>
        <v>163807.20880999998</v>
      </c>
      <c r="G7" s="8">
        <f>G9+G10</f>
        <v>208918.44289999999</v>
      </c>
      <c r="H7" s="8">
        <f>H9+H10</f>
        <v>35276.5</v>
      </c>
      <c r="I7" s="8">
        <f>I9+I10</f>
        <v>35276.5</v>
      </c>
      <c r="J7" s="8">
        <f>J8+J9+J10</f>
        <v>262721</v>
      </c>
      <c r="K7" s="8">
        <f>K8+K9+K10</f>
        <v>266767</v>
      </c>
      <c r="L7" s="8">
        <f>L8+L9+L10</f>
        <v>266771.5</v>
      </c>
      <c r="M7" s="8">
        <f>M8+M9+M10</f>
        <v>265834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s="2" customFormat="1" ht="25.5" x14ac:dyDescent="0.25">
      <c r="A8" s="35"/>
      <c r="B8" s="24"/>
      <c r="C8" s="6" t="s">
        <v>5</v>
      </c>
      <c r="D8" s="7"/>
      <c r="E8" s="8">
        <f>F8+G8+H8+I8+J8+K8+L8+M8</f>
        <v>12000</v>
      </c>
      <c r="F8" s="8">
        <v>0</v>
      </c>
      <c r="G8" s="8">
        <v>0</v>
      </c>
      <c r="H8" s="8">
        <v>0</v>
      </c>
      <c r="I8" s="8">
        <v>0</v>
      </c>
      <c r="J8" s="8">
        <v>3000</v>
      </c>
      <c r="K8" s="8">
        <v>3000</v>
      </c>
      <c r="L8" s="8">
        <v>3000</v>
      </c>
      <c r="M8" s="8">
        <v>3000</v>
      </c>
      <c r="N8" s="1"/>
      <c r="O8" s="1"/>
      <c r="P8" s="1"/>
      <c r="Q8" s="1"/>
      <c r="R8" s="1"/>
      <c r="S8" s="1"/>
      <c r="T8" s="1"/>
      <c r="U8" s="1"/>
      <c r="V8" s="1"/>
    </row>
    <row r="9" spans="1:25" s="2" customFormat="1" x14ac:dyDescent="0.25">
      <c r="A9" s="35"/>
      <c r="B9" s="24"/>
      <c r="C9" s="6" t="s">
        <v>6</v>
      </c>
      <c r="D9" s="9">
        <v>855</v>
      </c>
      <c r="E9" s="8">
        <f>F9+G9+H9+I9+J9+K9+L9+M9</f>
        <v>1493296.7712599998</v>
      </c>
      <c r="F9" s="8">
        <f t="shared" ref="F9:M9" si="0">F16+F128+F149</f>
        <v>163799.82835999998</v>
      </c>
      <c r="G9" s="8">
        <f t="shared" si="0"/>
        <v>208911.94289999999</v>
      </c>
      <c r="H9" s="8">
        <f t="shared" si="0"/>
        <v>35275</v>
      </c>
      <c r="I9" s="8">
        <f t="shared" si="0"/>
        <v>35275</v>
      </c>
      <c r="J9" s="8">
        <f t="shared" si="0"/>
        <v>259705</v>
      </c>
      <c r="K9" s="8">
        <f t="shared" si="0"/>
        <v>263753</v>
      </c>
      <c r="L9" s="8">
        <f t="shared" si="0"/>
        <v>263757</v>
      </c>
      <c r="M9" s="8">
        <f t="shared" si="0"/>
        <v>262820</v>
      </c>
      <c r="N9" s="1"/>
      <c r="O9" s="1"/>
      <c r="P9" s="1"/>
      <c r="Q9" s="1"/>
      <c r="R9" s="1"/>
      <c r="S9" s="1"/>
      <c r="T9" s="1"/>
      <c r="U9" s="1"/>
      <c r="V9" s="1"/>
    </row>
    <row r="10" spans="1:25" s="2" customFormat="1" x14ac:dyDescent="0.25">
      <c r="A10" s="35"/>
      <c r="B10" s="24"/>
      <c r="C10" s="6" t="s">
        <v>7</v>
      </c>
      <c r="D10" s="7"/>
      <c r="E10" s="8">
        <f>F10+G10+H10+I10+J10+K10+L10+M10</f>
        <v>75.380449999999996</v>
      </c>
      <c r="F10" s="8">
        <f t="shared" ref="F10:M10" si="1">F17+F129</f>
        <v>7.3804499999999997</v>
      </c>
      <c r="G10" s="8">
        <f t="shared" si="1"/>
        <v>6.5</v>
      </c>
      <c r="H10" s="8">
        <f t="shared" si="1"/>
        <v>1.5</v>
      </c>
      <c r="I10" s="8">
        <f t="shared" si="1"/>
        <v>1.5</v>
      </c>
      <c r="J10" s="8">
        <f t="shared" si="1"/>
        <v>16</v>
      </c>
      <c r="K10" s="8">
        <f t="shared" si="1"/>
        <v>14</v>
      </c>
      <c r="L10" s="8">
        <f t="shared" si="1"/>
        <v>14.5</v>
      </c>
      <c r="M10" s="8">
        <f t="shared" si="1"/>
        <v>14</v>
      </c>
      <c r="N10" s="1"/>
      <c r="O10" s="1"/>
      <c r="P10" s="1"/>
      <c r="Q10" s="1"/>
      <c r="R10" s="1"/>
      <c r="S10" s="1"/>
      <c r="T10" s="1"/>
      <c r="U10" s="1"/>
      <c r="V10" s="1"/>
    </row>
    <row r="11" spans="1:25" s="2" customFormat="1" ht="25.5" x14ac:dyDescent="0.25">
      <c r="A11" s="35"/>
      <c r="B11" s="24"/>
      <c r="C11" s="6" t="s">
        <v>8</v>
      </c>
      <c r="D11" s="7"/>
      <c r="E11" s="8">
        <f t="shared" ref="E11:E15" si="2">SUM(F11:M11)</f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1"/>
      <c r="O11" s="1"/>
      <c r="P11" s="1"/>
      <c r="Q11" s="1"/>
      <c r="R11" s="1"/>
      <c r="S11" s="1"/>
      <c r="T11" s="1"/>
      <c r="U11" s="1"/>
      <c r="V11" s="1"/>
    </row>
    <row r="12" spans="1:25" s="2" customFormat="1" ht="25.5" x14ac:dyDescent="0.25">
      <c r="A12" s="35"/>
      <c r="B12" s="24"/>
      <c r="C12" s="6" t="s">
        <v>9</v>
      </c>
      <c r="D12" s="7"/>
      <c r="E12" s="8">
        <f t="shared" si="2"/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1"/>
      <c r="O12" s="1"/>
      <c r="P12" s="1"/>
      <c r="Q12" s="1"/>
      <c r="R12" s="1"/>
      <c r="S12" s="1"/>
      <c r="T12" s="1"/>
      <c r="U12" s="1"/>
      <c r="V12" s="1"/>
    </row>
    <row r="13" spans="1:25" s="2" customFormat="1" ht="30" customHeight="1" x14ac:dyDescent="0.25">
      <c r="A13" s="35"/>
      <c r="B13" s="24"/>
      <c r="C13" s="6" t="s">
        <v>10</v>
      </c>
      <c r="D13" s="7"/>
      <c r="E13" s="8">
        <f t="shared" si="2"/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"/>
      <c r="O13" s="1"/>
      <c r="P13" s="1"/>
      <c r="Q13" s="1"/>
      <c r="R13" s="1"/>
      <c r="S13" s="1"/>
      <c r="T13" s="1"/>
      <c r="U13" s="1"/>
      <c r="V13" s="1"/>
    </row>
    <row r="14" spans="1:25" s="2" customFormat="1" x14ac:dyDescent="0.25">
      <c r="A14" s="32" t="s">
        <v>11</v>
      </c>
      <c r="B14" s="24" t="s">
        <v>12</v>
      </c>
      <c r="C14" s="6" t="s">
        <v>4</v>
      </c>
      <c r="D14" s="7"/>
      <c r="E14" s="8">
        <f t="shared" si="2"/>
        <v>1210065.24921</v>
      </c>
      <c r="F14" s="8">
        <f>F16+F17</f>
        <v>125377.30631000001</v>
      </c>
      <c r="G14" s="8">
        <f>G16+G17</f>
        <v>173640.94289999999</v>
      </c>
      <c r="H14" s="8">
        <f>H16+H17</f>
        <v>10000</v>
      </c>
      <c r="I14" s="8">
        <f>I16+I17</f>
        <v>10000</v>
      </c>
      <c r="J14" s="8">
        <f>J15+J16+J17</f>
        <v>224513.5</v>
      </c>
      <c r="K14" s="8">
        <f>K15+K16+K17</f>
        <v>222511</v>
      </c>
      <c r="L14" s="8">
        <f>L16+L15+L17</f>
        <v>222511.5</v>
      </c>
      <c r="M14" s="22">
        <f>M15+M16+M17</f>
        <v>221511</v>
      </c>
      <c r="N14" s="1"/>
      <c r="O14" s="1"/>
      <c r="P14" s="1"/>
      <c r="Q14" s="1"/>
      <c r="R14" s="1"/>
      <c r="S14" s="1"/>
      <c r="T14" s="1"/>
      <c r="U14" s="1"/>
      <c r="V14" s="1"/>
    </row>
    <row r="15" spans="1:25" s="2" customFormat="1" ht="25.5" x14ac:dyDescent="0.25">
      <c r="A15" s="33"/>
      <c r="B15" s="24"/>
      <c r="C15" s="6" t="s">
        <v>5</v>
      </c>
      <c r="D15" s="7"/>
      <c r="E15" s="8">
        <f t="shared" si="2"/>
        <v>12000</v>
      </c>
      <c r="F15" s="8">
        <v>0</v>
      </c>
      <c r="G15" s="8">
        <v>0</v>
      </c>
      <c r="H15" s="8">
        <v>0</v>
      </c>
      <c r="I15" s="8">
        <v>0</v>
      </c>
      <c r="J15" s="8">
        <v>3000</v>
      </c>
      <c r="K15" s="8">
        <v>3000</v>
      </c>
      <c r="L15" s="8">
        <v>3000</v>
      </c>
      <c r="M15" s="22">
        <v>3000</v>
      </c>
      <c r="N15" s="3"/>
      <c r="O15" s="1"/>
      <c r="P15" s="1"/>
      <c r="Q15" s="1"/>
      <c r="R15" s="1"/>
      <c r="S15" s="1"/>
      <c r="T15" s="1"/>
      <c r="U15" s="1"/>
      <c r="V15" s="1"/>
    </row>
    <row r="16" spans="1:25" s="2" customFormat="1" x14ac:dyDescent="0.25">
      <c r="A16" s="33"/>
      <c r="B16" s="24"/>
      <c r="C16" s="6" t="s">
        <v>6</v>
      </c>
      <c r="D16" s="9">
        <v>855</v>
      </c>
      <c r="E16" s="8">
        <f t="shared" ref="E16:M16" si="3">E23+E30+E37+E44+E51+E58+E65+E72+E79+E86+E93+E100+E107+E121</f>
        <v>1198009.5902800001</v>
      </c>
      <c r="F16" s="8">
        <f t="shared" si="3"/>
        <v>125372.64738000001</v>
      </c>
      <c r="G16" s="8">
        <f t="shared" si="3"/>
        <v>173636.94289999999</v>
      </c>
      <c r="H16" s="8">
        <f t="shared" si="3"/>
        <v>10000</v>
      </c>
      <c r="I16" s="8">
        <f t="shared" si="3"/>
        <v>10000</v>
      </c>
      <c r="J16" s="8">
        <f t="shared" si="3"/>
        <v>221500</v>
      </c>
      <c r="K16" s="8">
        <f t="shared" si="3"/>
        <v>219500</v>
      </c>
      <c r="L16" s="8">
        <f t="shared" si="3"/>
        <v>219500</v>
      </c>
      <c r="M16" s="8">
        <f t="shared" si="3"/>
        <v>218500</v>
      </c>
      <c r="N16" s="4"/>
      <c r="O16" s="1"/>
      <c r="P16" s="1"/>
      <c r="Q16" s="1"/>
      <c r="R16" s="1"/>
      <c r="S16" s="1"/>
      <c r="T16" s="1"/>
      <c r="U16" s="1"/>
      <c r="V16" s="1"/>
    </row>
    <row r="17" spans="1:22" s="2" customFormat="1" x14ac:dyDescent="0.25">
      <c r="A17" s="33"/>
      <c r="B17" s="24"/>
      <c r="C17" s="6" t="s">
        <v>7</v>
      </c>
      <c r="D17" s="7"/>
      <c r="E17" s="8">
        <f t="shared" ref="E17:E73" si="4">SUM(F17:M17)</f>
        <v>55.658929999999998</v>
      </c>
      <c r="F17" s="8">
        <f t="shared" ref="F17:M17" si="5">F24</f>
        <v>4.6589299999999998</v>
      </c>
      <c r="G17" s="8">
        <f t="shared" si="5"/>
        <v>4</v>
      </c>
      <c r="H17" s="8">
        <f t="shared" si="5"/>
        <v>0</v>
      </c>
      <c r="I17" s="8">
        <f t="shared" si="5"/>
        <v>0</v>
      </c>
      <c r="J17" s="8">
        <f t="shared" si="5"/>
        <v>13.5</v>
      </c>
      <c r="K17" s="8">
        <f t="shared" si="5"/>
        <v>11</v>
      </c>
      <c r="L17" s="8">
        <f t="shared" si="5"/>
        <v>11.5</v>
      </c>
      <c r="M17" s="8">
        <f t="shared" si="5"/>
        <v>11</v>
      </c>
      <c r="N17" s="1"/>
      <c r="O17" s="1"/>
      <c r="P17" s="1"/>
      <c r="Q17" s="1"/>
      <c r="R17" s="1"/>
      <c r="S17" s="1"/>
      <c r="T17" s="1"/>
      <c r="U17" s="1"/>
      <c r="V17" s="1"/>
    </row>
    <row r="18" spans="1:22" s="2" customFormat="1" ht="25.5" x14ac:dyDescent="0.25">
      <c r="A18" s="33"/>
      <c r="B18" s="24"/>
      <c r="C18" s="6" t="s">
        <v>8</v>
      </c>
      <c r="D18" s="7"/>
      <c r="E18" s="8">
        <f t="shared" si="4"/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1"/>
      <c r="O18" s="1"/>
      <c r="P18" s="1"/>
      <c r="Q18" s="1"/>
      <c r="R18" s="1"/>
      <c r="S18" s="1"/>
      <c r="T18" s="1"/>
      <c r="U18" s="1"/>
      <c r="V18" s="1"/>
    </row>
    <row r="19" spans="1:22" s="2" customFormat="1" ht="25.5" x14ac:dyDescent="0.25">
      <c r="A19" s="33"/>
      <c r="B19" s="24"/>
      <c r="C19" s="6" t="s">
        <v>9</v>
      </c>
      <c r="D19" s="7"/>
      <c r="E19" s="8">
        <f t="shared" si="4"/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1"/>
      <c r="O19" s="1"/>
      <c r="P19" s="1"/>
      <c r="Q19" s="1"/>
      <c r="R19" s="1"/>
      <c r="S19" s="1"/>
      <c r="T19" s="1"/>
      <c r="U19" s="1"/>
      <c r="V19" s="1"/>
    </row>
    <row r="20" spans="1:22" s="2" customFormat="1" ht="26.25" customHeight="1" x14ac:dyDescent="0.25">
      <c r="A20" s="34"/>
      <c r="B20" s="24"/>
      <c r="C20" s="6" t="s">
        <v>10</v>
      </c>
      <c r="D20" s="7"/>
      <c r="E20" s="8">
        <f t="shared" si="4"/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1"/>
      <c r="O20" s="1"/>
      <c r="P20" s="1"/>
      <c r="Q20" s="1"/>
      <c r="R20" s="1"/>
      <c r="S20" s="1"/>
      <c r="T20" s="1"/>
      <c r="U20" s="1"/>
      <c r="V20" s="1"/>
    </row>
    <row r="21" spans="1:22" s="2" customFormat="1" x14ac:dyDescent="0.25">
      <c r="A21" s="25" t="s">
        <v>17</v>
      </c>
      <c r="B21" s="24" t="s">
        <v>34</v>
      </c>
      <c r="C21" s="6" t="s">
        <v>4</v>
      </c>
      <c r="D21" s="7"/>
      <c r="E21" s="8">
        <f t="shared" si="4"/>
        <v>556645.00274999999</v>
      </c>
      <c r="F21" s="8">
        <v>46594.00275</v>
      </c>
      <c r="G21" s="8">
        <f>G23+G24</f>
        <v>40004</v>
      </c>
      <c r="H21" s="8">
        <v>0</v>
      </c>
      <c r="I21" s="8">
        <v>0</v>
      </c>
      <c r="J21" s="8">
        <v>135013.5</v>
      </c>
      <c r="K21" s="8">
        <v>110011</v>
      </c>
      <c r="L21" s="8">
        <v>115011.5</v>
      </c>
      <c r="M21" s="8">
        <v>110011</v>
      </c>
      <c r="N21" s="1"/>
      <c r="O21" s="1"/>
      <c r="P21" s="1"/>
      <c r="Q21" s="1"/>
      <c r="R21" s="1"/>
      <c r="S21" s="1"/>
      <c r="T21" s="1"/>
      <c r="U21" s="1"/>
      <c r="V21" s="1"/>
    </row>
    <row r="22" spans="1:22" s="2" customFormat="1" ht="25.5" x14ac:dyDescent="0.25">
      <c r="A22" s="26"/>
      <c r="B22" s="24"/>
      <c r="C22" s="6" t="s">
        <v>5</v>
      </c>
      <c r="D22" s="7"/>
      <c r="E22" s="8">
        <f t="shared" si="4"/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1"/>
      <c r="O22" s="1"/>
      <c r="P22" s="1"/>
      <c r="Q22" s="1"/>
      <c r="R22" s="1"/>
      <c r="S22" s="1"/>
      <c r="T22" s="1"/>
      <c r="U22" s="1"/>
      <c r="V22" s="1"/>
    </row>
    <row r="23" spans="1:22" s="2" customFormat="1" x14ac:dyDescent="0.25">
      <c r="A23" s="26"/>
      <c r="B23" s="24"/>
      <c r="C23" s="6" t="s">
        <v>6</v>
      </c>
      <c r="D23" s="9">
        <v>855</v>
      </c>
      <c r="E23" s="8">
        <f t="shared" si="4"/>
        <v>556589.34382000007</v>
      </c>
      <c r="F23" s="8">
        <v>46589.343820000002</v>
      </c>
      <c r="G23" s="8">
        <v>40000</v>
      </c>
      <c r="H23" s="8">
        <v>0</v>
      </c>
      <c r="I23" s="8">
        <v>0</v>
      </c>
      <c r="J23" s="8">
        <v>135000</v>
      </c>
      <c r="K23" s="8">
        <v>110000</v>
      </c>
      <c r="L23" s="8">
        <v>115000</v>
      </c>
      <c r="M23" s="8">
        <v>110000</v>
      </c>
      <c r="N23" s="1"/>
      <c r="O23" s="1"/>
      <c r="P23" s="1"/>
      <c r="Q23" s="1"/>
      <c r="R23" s="1"/>
      <c r="S23" s="1"/>
      <c r="T23" s="1"/>
      <c r="U23" s="1"/>
      <c r="V23" s="1"/>
    </row>
    <row r="24" spans="1:22" s="2" customFormat="1" x14ac:dyDescent="0.25">
      <c r="A24" s="26"/>
      <c r="B24" s="24"/>
      <c r="C24" s="6" t="s">
        <v>7</v>
      </c>
      <c r="D24" s="7"/>
      <c r="E24" s="8">
        <f t="shared" si="4"/>
        <v>55.658929999999998</v>
      </c>
      <c r="F24" s="8">
        <v>4.6589299999999998</v>
      </c>
      <c r="G24" s="8">
        <f>G23*0.01%</f>
        <v>4</v>
      </c>
      <c r="H24" s="8">
        <f t="shared" ref="H24:M24" si="6">H23*0.01%</f>
        <v>0</v>
      </c>
      <c r="I24" s="8">
        <f t="shared" si="6"/>
        <v>0</v>
      </c>
      <c r="J24" s="8">
        <f t="shared" si="6"/>
        <v>13.5</v>
      </c>
      <c r="K24" s="8">
        <f t="shared" si="6"/>
        <v>11</v>
      </c>
      <c r="L24" s="8">
        <f t="shared" si="6"/>
        <v>11.5</v>
      </c>
      <c r="M24" s="8">
        <f t="shared" si="6"/>
        <v>11</v>
      </c>
      <c r="N24" s="1"/>
      <c r="O24" s="1"/>
      <c r="P24" s="1"/>
      <c r="Q24" s="1"/>
      <c r="R24" s="1"/>
      <c r="S24" s="1"/>
      <c r="T24" s="1"/>
      <c r="U24" s="1"/>
      <c r="V24" s="1"/>
    </row>
    <row r="25" spans="1:22" s="2" customFormat="1" ht="25.5" x14ac:dyDescent="0.25">
      <c r="A25" s="26"/>
      <c r="B25" s="24"/>
      <c r="C25" s="6" t="s">
        <v>8</v>
      </c>
      <c r="D25" s="7"/>
      <c r="E25" s="8">
        <f t="shared" si="4"/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1"/>
      <c r="O25" s="1"/>
      <c r="P25" s="1"/>
      <c r="Q25" s="1"/>
      <c r="R25" s="1"/>
      <c r="S25" s="1"/>
      <c r="T25" s="1"/>
      <c r="U25" s="1"/>
      <c r="V25" s="1"/>
    </row>
    <row r="26" spans="1:22" s="2" customFormat="1" ht="25.5" x14ac:dyDescent="0.25">
      <c r="A26" s="26"/>
      <c r="B26" s="24"/>
      <c r="C26" s="6" t="s">
        <v>9</v>
      </c>
      <c r="D26" s="7"/>
      <c r="E26" s="8">
        <f t="shared" si="4"/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1"/>
      <c r="O26" s="1"/>
      <c r="P26" s="1"/>
      <c r="Q26" s="1"/>
      <c r="R26" s="1"/>
      <c r="S26" s="1"/>
      <c r="T26" s="1"/>
      <c r="U26" s="1"/>
      <c r="V26" s="1"/>
    </row>
    <row r="27" spans="1:22" s="2" customFormat="1" ht="27" customHeight="1" x14ac:dyDescent="0.25">
      <c r="A27" s="27"/>
      <c r="B27" s="24"/>
      <c r="C27" s="6" t="s">
        <v>10</v>
      </c>
      <c r="D27" s="7"/>
      <c r="E27" s="8">
        <f t="shared" si="4"/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1"/>
      <c r="O27" s="1"/>
      <c r="P27" s="1"/>
      <c r="Q27" s="1"/>
      <c r="R27" s="1"/>
      <c r="S27" s="1"/>
      <c r="T27" s="1"/>
      <c r="U27" s="1"/>
      <c r="V27" s="1"/>
    </row>
    <row r="28" spans="1:22" s="2" customFormat="1" x14ac:dyDescent="0.25">
      <c r="A28" s="25" t="s">
        <v>18</v>
      </c>
      <c r="B28" s="24" t="s">
        <v>27</v>
      </c>
      <c r="C28" s="6" t="s">
        <v>4</v>
      </c>
      <c r="D28" s="7"/>
      <c r="E28" s="8">
        <f t="shared" si="4"/>
        <v>66525.983349999995</v>
      </c>
      <c r="F28" s="8">
        <v>22525.983349999999</v>
      </c>
      <c r="G28" s="8">
        <v>0</v>
      </c>
      <c r="H28" s="8">
        <v>0</v>
      </c>
      <c r="I28" s="8">
        <v>0</v>
      </c>
      <c r="J28" s="8">
        <v>0</v>
      </c>
      <c r="K28" s="8">
        <v>16000</v>
      </c>
      <c r="L28" s="8">
        <v>10000</v>
      </c>
      <c r="M28" s="8">
        <v>18000</v>
      </c>
      <c r="N28" s="1"/>
      <c r="O28" s="1"/>
      <c r="P28" s="1"/>
      <c r="Q28" s="1"/>
      <c r="R28" s="1"/>
      <c r="S28" s="1"/>
      <c r="T28" s="1"/>
      <c r="U28" s="1"/>
      <c r="V28" s="1"/>
    </row>
    <row r="29" spans="1:22" s="2" customFormat="1" ht="25.5" x14ac:dyDescent="0.25">
      <c r="A29" s="26"/>
      <c r="B29" s="24"/>
      <c r="C29" s="6" t="s">
        <v>5</v>
      </c>
      <c r="D29" s="7"/>
      <c r="E29" s="8">
        <f t="shared" si="4"/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1"/>
      <c r="O29" s="1"/>
      <c r="P29" s="1"/>
      <c r="Q29" s="1"/>
      <c r="R29" s="1"/>
      <c r="S29" s="1"/>
      <c r="T29" s="1"/>
      <c r="U29" s="1"/>
      <c r="V29" s="1"/>
    </row>
    <row r="30" spans="1:22" s="2" customFormat="1" x14ac:dyDescent="0.25">
      <c r="A30" s="26"/>
      <c r="B30" s="24"/>
      <c r="C30" s="6" t="s">
        <v>6</v>
      </c>
      <c r="D30" s="9">
        <v>855</v>
      </c>
      <c r="E30" s="8">
        <f t="shared" si="4"/>
        <v>66525.983349999995</v>
      </c>
      <c r="F30" s="8">
        <v>22525.983349999999</v>
      </c>
      <c r="G30" s="8">
        <v>0</v>
      </c>
      <c r="H30" s="8">
        <v>0</v>
      </c>
      <c r="I30" s="8">
        <v>0</v>
      </c>
      <c r="J30" s="8">
        <v>0</v>
      </c>
      <c r="K30" s="8">
        <v>16000</v>
      </c>
      <c r="L30" s="8">
        <v>10000</v>
      </c>
      <c r="M30" s="8">
        <v>18000</v>
      </c>
      <c r="N30" s="1"/>
      <c r="O30" s="1"/>
      <c r="P30" s="1"/>
      <c r="Q30" s="1"/>
      <c r="R30" s="1"/>
      <c r="S30" s="1"/>
      <c r="T30" s="1"/>
      <c r="U30" s="1"/>
      <c r="V30" s="1"/>
    </row>
    <row r="31" spans="1:22" s="2" customFormat="1" x14ac:dyDescent="0.25">
      <c r="A31" s="26"/>
      <c r="B31" s="24"/>
      <c r="C31" s="6" t="s">
        <v>7</v>
      </c>
      <c r="D31" s="7"/>
      <c r="E31" s="8">
        <f t="shared" si="4"/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1"/>
      <c r="O31" s="1"/>
      <c r="P31" s="1"/>
      <c r="Q31" s="1"/>
      <c r="R31" s="1"/>
      <c r="S31" s="1"/>
      <c r="T31" s="1"/>
      <c r="U31" s="1"/>
      <c r="V31" s="1"/>
    </row>
    <row r="32" spans="1:22" s="2" customFormat="1" ht="25.5" x14ac:dyDescent="0.25">
      <c r="A32" s="26"/>
      <c r="B32" s="24"/>
      <c r="C32" s="6" t="s">
        <v>8</v>
      </c>
      <c r="D32" s="7"/>
      <c r="E32" s="8">
        <f t="shared" si="4"/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1"/>
      <c r="O32" s="1"/>
      <c r="P32" s="1"/>
      <c r="Q32" s="1"/>
      <c r="R32" s="1"/>
      <c r="S32" s="1"/>
      <c r="T32" s="1"/>
      <c r="U32" s="1"/>
      <c r="V32" s="1"/>
    </row>
    <row r="33" spans="1:22" s="2" customFormat="1" ht="25.5" x14ac:dyDescent="0.25">
      <c r="A33" s="26"/>
      <c r="B33" s="24"/>
      <c r="C33" s="6" t="s">
        <v>9</v>
      </c>
      <c r="D33" s="7"/>
      <c r="E33" s="8">
        <f t="shared" si="4"/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1"/>
      <c r="O33" s="1"/>
      <c r="P33" s="1"/>
      <c r="Q33" s="1"/>
      <c r="R33" s="1"/>
      <c r="S33" s="1"/>
      <c r="T33" s="1"/>
      <c r="U33" s="1"/>
      <c r="V33" s="1"/>
    </row>
    <row r="34" spans="1:22" s="2" customFormat="1" ht="25.5" customHeight="1" x14ac:dyDescent="0.25">
      <c r="A34" s="27"/>
      <c r="B34" s="24"/>
      <c r="C34" s="6" t="s">
        <v>10</v>
      </c>
      <c r="D34" s="7"/>
      <c r="E34" s="8">
        <f t="shared" si="4"/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1"/>
      <c r="O34" s="1"/>
      <c r="P34" s="1"/>
      <c r="Q34" s="1"/>
      <c r="R34" s="1"/>
      <c r="S34" s="1"/>
      <c r="T34" s="1"/>
      <c r="U34" s="1"/>
      <c r="V34" s="1"/>
    </row>
    <row r="35" spans="1:22" s="2" customFormat="1" x14ac:dyDescent="0.25">
      <c r="A35" s="25" t="s">
        <v>19</v>
      </c>
      <c r="B35" s="24" t="s">
        <v>31</v>
      </c>
      <c r="C35" s="6" t="s">
        <v>4</v>
      </c>
      <c r="D35" s="7"/>
      <c r="E35" s="8">
        <f t="shared" si="4"/>
        <v>55000</v>
      </c>
      <c r="F35" s="8">
        <v>0</v>
      </c>
      <c r="G35" s="8">
        <v>5000</v>
      </c>
      <c r="H35" s="8">
        <v>0</v>
      </c>
      <c r="I35" s="8">
        <v>0</v>
      </c>
      <c r="J35" s="8">
        <v>10000</v>
      </c>
      <c r="K35" s="8">
        <v>15000</v>
      </c>
      <c r="L35" s="8">
        <v>15000</v>
      </c>
      <c r="M35" s="8">
        <v>10000</v>
      </c>
      <c r="N35" s="1"/>
      <c r="O35" s="1"/>
      <c r="P35" s="1"/>
      <c r="Q35" s="1"/>
      <c r="R35" s="1"/>
      <c r="S35" s="1"/>
      <c r="T35" s="1"/>
      <c r="U35" s="1"/>
      <c r="V35" s="1"/>
    </row>
    <row r="36" spans="1:22" s="2" customFormat="1" ht="25.5" x14ac:dyDescent="0.25">
      <c r="A36" s="26"/>
      <c r="B36" s="24"/>
      <c r="C36" s="6" t="s">
        <v>5</v>
      </c>
      <c r="D36" s="7"/>
      <c r="E36" s="8">
        <f t="shared" si="4"/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1"/>
      <c r="O36" s="1"/>
      <c r="P36" s="1"/>
      <c r="Q36" s="1"/>
      <c r="R36" s="1"/>
      <c r="S36" s="1"/>
      <c r="T36" s="1"/>
      <c r="U36" s="1"/>
      <c r="V36" s="1"/>
    </row>
    <row r="37" spans="1:22" s="2" customFormat="1" x14ac:dyDescent="0.25">
      <c r="A37" s="26"/>
      <c r="B37" s="24"/>
      <c r="C37" s="6" t="s">
        <v>6</v>
      </c>
      <c r="D37" s="9">
        <v>855</v>
      </c>
      <c r="E37" s="8">
        <f t="shared" si="4"/>
        <v>55000</v>
      </c>
      <c r="F37" s="8">
        <v>0</v>
      </c>
      <c r="G37" s="8">
        <v>5000</v>
      </c>
      <c r="H37" s="8">
        <v>0</v>
      </c>
      <c r="I37" s="8">
        <v>0</v>
      </c>
      <c r="J37" s="8">
        <v>10000</v>
      </c>
      <c r="K37" s="8">
        <v>15000</v>
      </c>
      <c r="L37" s="8">
        <v>15000</v>
      </c>
      <c r="M37" s="8">
        <v>10000</v>
      </c>
      <c r="N37" s="1"/>
      <c r="O37" s="1"/>
      <c r="P37" s="1"/>
      <c r="Q37" s="1"/>
      <c r="R37" s="1"/>
      <c r="S37" s="1"/>
      <c r="T37" s="1"/>
      <c r="U37" s="1"/>
      <c r="V37" s="1"/>
    </row>
    <row r="38" spans="1:22" s="2" customFormat="1" x14ac:dyDescent="0.25">
      <c r="A38" s="26"/>
      <c r="B38" s="24"/>
      <c r="C38" s="6" t="s">
        <v>7</v>
      </c>
      <c r="D38" s="7"/>
      <c r="E38" s="8">
        <f t="shared" si="4"/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1"/>
      <c r="O38" s="1"/>
      <c r="P38" s="1"/>
      <c r="Q38" s="1"/>
      <c r="R38" s="1"/>
      <c r="S38" s="1"/>
      <c r="T38" s="1"/>
      <c r="U38" s="1"/>
      <c r="V38" s="1"/>
    </row>
    <row r="39" spans="1:22" s="2" customFormat="1" ht="25.5" x14ac:dyDescent="0.25">
      <c r="A39" s="26"/>
      <c r="B39" s="24"/>
      <c r="C39" s="6" t="s">
        <v>8</v>
      </c>
      <c r="D39" s="7"/>
      <c r="E39" s="8">
        <f t="shared" si="4"/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1"/>
      <c r="O39" s="1"/>
      <c r="P39" s="1"/>
      <c r="Q39" s="1"/>
      <c r="R39" s="1"/>
      <c r="S39" s="1"/>
      <c r="T39" s="1"/>
      <c r="U39" s="1"/>
      <c r="V39" s="1"/>
    </row>
    <row r="40" spans="1:22" s="2" customFormat="1" ht="25.5" x14ac:dyDescent="0.25">
      <c r="A40" s="26"/>
      <c r="B40" s="24"/>
      <c r="C40" s="6" t="s">
        <v>9</v>
      </c>
      <c r="D40" s="7"/>
      <c r="E40" s="8">
        <f t="shared" si="4"/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1"/>
      <c r="O40" s="1"/>
      <c r="P40" s="1"/>
      <c r="Q40" s="1"/>
      <c r="R40" s="1"/>
      <c r="S40" s="1"/>
      <c r="T40" s="1"/>
      <c r="U40" s="1"/>
      <c r="V40" s="1"/>
    </row>
    <row r="41" spans="1:22" s="2" customFormat="1" ht="26.25" customHeight="1" x14ac:dyDescent="0.25">
      <c r="A41" s="27"/>
      <c r="B41" s="24"/>
      <c r="C41" s="6" t="s">
        <v>10</v>
      </c>
      <c r="D41" s="7"/>
      <c r="E41" s="8">
        <f t="shared" si="4"/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1"/>
      <c r="O41" s="1"/>
      <c r="P41" s="1"/>
      <c r="Q41" s="1"/>
      <c r="R41" s="1"/>
      <c r="S41" s="1"/>
      <c r="T41" s="1"/>
      <c r="U41" s="1"/>
      <c r="V41" s="1"/>
    </row>
    <row r="42" spans="1:22" s="2" customFormat="1" x14ac:dyDescent="0.25">
      <c r="A42" s="25" t="s">
        <v>20</v>
      </c>
      <c r="B42" s="24" t="s">
        <v>30</v>
      </c>
      <c r="C42" s="6" t="s">
        <v>4</v>
      </c>
      <c r="D42" s="7"/>
      <c r="E42" s="8">
        <f t="shared" si="4"/>
        <v>11700</v>
      </c>
      <c r="F42" s="8">
        <v>0</v>
      </c>
      <c r="G42" s="8">
        <v>8700</v>
      </c>
      <c r="H42" s="8">
        <v>0</v>
      </c>
      <c r="I42" s="8">
        <v>0</v>
      </c>
      <c r="J42" s="8">
        <v>0</v>
      </c>
      <c r="K42" s="8">
        <v>1000</v>
      </c>
      <c r="L42" s="8">
        <v>1000</v>
      </c>
      <c r="M42" s="8">
        <v>1000</v>
      </c>
      <c r="N42" s="1"/>
      <c r="O42" s="1"/>
      <c r="P42" s="1"/>
      <c r="Q42" s="1"/>
      <c r="R42" s="1"/>
      <c r="S42" s="1"/>
      <c r="T42" s="1"/>
      <c r="U42" s="1"/>
      <c r="V42" s="1"/>
    </row>
    <row r="43" spans="1:22" s="2" customFormat="1" ht="25.5" x14ac:dyDescent="0.25">
      <c r="A43" s="26"/>
      <c r="B43" s="24"/>
      <c r="C43" s="6" t="s">
        <v>5</v>
      </c>
      <c r="D43" s="7"/>
      <c r="E43" s="8">
        <f t="shared" si="4"/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1"/>
      <c r="O43" s="1"/>
      <c r="P43" s="1"/>
      <c r="Q43" s="1"/>
      <c r="R43" s="1"/>
      <c r="S43" s="1"/>
      <c r="T43" s="1"/>
      <c r="U43" s="1"/>
      <c r="V43" s="1"/>
    </row>
    <row r="44" spans="1:22" s="2" customFormat="1" x14ac:dyDescent="0.25">
      <c r="A44" s="26"/>
      <c r="B44" s="24"/>
      <c r="C44" s="6" t="s">
        <v>6</v>
      </c>
      <c r="D44" s="9">
        <v>855</v>
      </c>
      <c r="E44" s="8">
        <f t="shared" si="4"/>
        <v>11700</v>
      </c>
      <c r="F44" s="8">
        <v>0</v>
      </c>
      <c r="G44" s="8">
        <v>8700</v>
      </c>
      <c r="H44" s="8">
        <v>0</v>
      </c>
      <c r="I44" s="8">
        <v>0</v>
      </c>
      <c r="J44" s="8">
        <v>0</v>
      </c>
      <c r="K44" s="8">
        <v>1000</v>
      </c>
      <c r="L44" s="8">
        <v>1000</v>
      </c>
      <c r="M44" s="8">
        <v>1000</v>
      </c>
      <c r="N44" s="1"/>
      <c r="O44" s="1"/>
      <c r="P44" s="1"/>
      <c r="Q44" s="1"/>
      <c r="R44" s="1"/>
      <c r="S44" s="1"/>
      <c r="T44" s="1"/>
      <c r="U44" s="1"/>
      <c r="V44" s="1"/>
    </row>
    <row r="45" spans="1:22" s="2" customFormat="1" x14ac:dyDescent="0.25">
      <c r="A45" s="26"/>
      <c r="B45" s="24"/>
      <c r="C45" s="6" t="s">
        <v>7</v>
      </c>
      <c r="D45" s="7"/>
      <c r="E45" s="8">
        <f t="shared" si="4"/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1"/>
      <c r="O45" s="1"/>
      <c r="P45" s="1"/>
      <c r="Q45" s="1"/>
      <c r="R45" s="1"/>
      <c r="S45" s="1"/>
      <c r="T45" s="1"/>
      <c r="U45" s="1"/>
      <c r="V45" s="1"/>
    </row>
    <row r="46" spans="1:22" s="2" customFormat="1" ht="25.5" x14ac:dyDescent="0.25">
      <c r="A46" s="26"/>
      <c r="B46" s="24"/>
      <c r="C46" s="6" t="s">
        <v>8</v>
      </c>
      <c r="D46" s="7"/>
      <c r="E46" s="8">
        <f t="shared" si="4"/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1"/>
      <c r="O46" s="1"/>
      <c r="P46" s="1"/>
      <c r="Q46" s="1"/>
      <c r="R46" s="1"/>
      <c r="S46" s="1"/>
      <c r="T46" s="1"/>
      <c r="U46" s="1"/>
      <c r="V46" s="1"/>
    </row>
    <row r="47" spans="1:22" s="2" customFormat="1" ht="25.5" x14ac:dyDescent="0.25">
      <c r="A47" s="26"/>
      <c r="B47" s="24"/>
      <c r="C47" s="6" t="s">
        <v>9</v>
      </c>
      <c r="D47" s="7"/>
      <c r="E47" s="8">
        <f t="shared" si="4"/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1"/>
      <c r="O47" s="1"/>
      <c r="P47" s="1"/>
      <c r="Q47" s="1"/>
      <c r="R47" s="1"/>
      <c r="S47" s="1"/>
      <c r="T47" s="1"/>
      <c r="U47" s="1"/>
      <c r="V47" s="1"/>
    </row>
    <row r="48" spans="1:22" s="2" customFormat="1" ht="25.5" customHeight="1" x14ac:dyDescent="0.25">
      <c r="A48" s="27"/>
      <c r="B48" s="24"/>
      <c r="C48" s="6" t="s">
        <v>10</v>
      </c>
      <c r="D48" s="7"/>
      <c r="E48" s="8">
        <f t="shared" si="4"/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1"/>
      <c r="O48" s="1"/>
      <c r="P48" s="1"/>
      <c r="Q48" s="1"/>
      <c r="R48" s="1"/>
      <c r="S48" s="1"/>
      <c r="T48" s="1"/>
      <c r="U48" s="1"/>
      <c r="V48" s="1"/>
    </row>
    <row r="49" spans="1:22" s="2" customFormat="1" x14ac:dyDescent="0.25">
      <c r="A49" s="25" t="s">
        <v>21</v>
      </c>
      <c r="B49" s="24" t="s">
        <v>35</v>
      </c>
      <c r="C49" s="6" t="s">
        <v>4</v>
      </c>
      <c r="D49" s="7"/>
      <c r="E49" s="8">
        <f t="shared" si="4"/>
        <v>10200</v>
      </c>
      <c r="F49" s="8">
        <v>0</v>
      </c>
      <c r="G49" s="8">
        <v>300</v>
      </c>
      <c r="H49" s="8">
        <v>500</v>
      </c>
      <c r="I49" s="8">
        <v>500</v>
      </c>
      <c r="J49" s="8">
        <v>2000</v>
      </c>
      <c r="K49" s="8">
        <v>2000</v>
      </c>
      <c r="L49" s="8">
        <v>2400</v>
      </c>
      <c r="M49" s="8">
        <v>2500</v>
      </c>
      <c r="N49" s="1"/>
      <c r="O49" s="1"/>
      <c r="P49" s="1"/>
      <c r="Q49" s="1"/>
      <c r="R49" s="1"/>
      <c r="S49" s="1"/>
      <c r="T49" s="1"/>
      <c r="U49" s="1"/>
      <c r="V49" s="1"/>
    </row>
    <row r="50" spans="1:22" s="2" customFormat="1" ht="25.5" x14ac:dyDescent="0.25">
      <c r="A50" s="26"/>
      <c r="B50" s="24"/>
      <c r="C50" s="6" t="s">
        <v>5</v>
      </c>
      <c r="D50" s="7"/>
      <c r="E50" s="8">
        <f t="shared" si="4"/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1"/>
      <c r="O50" s="1"/>
      <c r="P50" s="1"/>
      <c r="Q50" s="1"/>
      <c r="R50" s="1"/>
      <c r="S50" s="1"/>
      <c r="T50" s="1"/>
      <c r="U50" s="1"/>
      <c r="V50" s="1"/>
    </row>
    <row r="51" spans="1:22" s="2" customFormat="1" x14ac:dyDescent="0.25">
      <c r="A51" s="26"/>
      <c r="B51" s="24"/>
      <c r="C51" s="6" t="s">
        <v>6</v>
      </c>
      <c r="D51" s="9">
        <v>855</v>
      </c>
      <c r="E51" s="8">
        <f t="shared" si="4"/>
        <v>10200</v>
      </c>
      <c r="F51" s="8">
        <v>0</v>
      </c>
      <c r="G51" s="8">
        <v>300</v>
      </c>
      <c r="H51" s="8">
        <v>500</v>
      </c>
      <c r="I51" s="8">
        <v>500</v>
      </c>
      <c r="J51" s="8">
        <v>2000</v>
      </c>
      <c r="K51" s="8">
        <v>2000</v>
      </c>
      <c r="L51" s="8">
        <v>2400</v>
      </c>
      <c r="M51" s="8">
        <v>2500</v>
      </c>
      <c r="N51" s="1"/>
      <c r="O51" s="1"/>
      <c r="P51" s="1"/>
      <c r="Q51" s="1"/>
      <c r="R51" s="1"/>
      <c r="S51" s="1"/>
      <c r="T51" s="1"/>
      <c r="U51" s="1"/>
      <c r="V51" s="1"/>
    </row>
    <row r="52" spans="1:22" s="2" customFormat="1" x14ac:dyDescent="0.25">
      <c r="A52" s="26"/>
      <c r="B52" s="24"/>
      <c r="C52" s="6" t="s">
        <v>7</v>
      </c>
      <c r="D52" s="7"/>
      <c r="E52" s="8">
        <f t="shared" si="4"/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1"/>
      <c r="O52" s="1"/>
      <c r="P52" s="1"/>
      <c r="Q52" s="1"/>
      <c r="R52" s="1"/>
      <c r="S52" s="1"/>
      <c r="T52" s="1"/>
      <c r="U52" s="1"/>
      <c r="V52" s="1"/>
    </row>
    <row r="53" spans="1:22" s="2" customFormat="1" ht="25.5" x14ac:dyDescent="0.25">
      <c r="A53" s="26"/>
      <c r="B53" s="24"/>
      <c r="C53" s="6" t="s">
        <v>8</v>
      </c>
      <c r="D53" s="7"/>
      <c r="E53" s="8">
        <f t="shared" si="4"/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1"/>
      <c r="O53" s="1"/>
      <c r="P53" s="1"/>
      <c r="Q53" s="1"/>
      <c r="R53" s="1"/>
      <c r="S53" s="1"/>
      <c r="T53" s="1"/>
      <c r="U53" s="1"/>
      <c r="V53" s="1"/>
    </row>
    <row r="54" spans="1:22" s="2" customFormat="1" ht="25.5" x14ac:dyDescent="0.25">
      <c r="A54" s="26"/>
      <c r="B54" s="24"/>
      <c r="C54" s="6" t="s">
        <v>9</v>
      </c>
      <c r="D54" s="7"/>
      <c r="E54" s="8">
        <f t="shared" si="4"/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1"/>
      <c r="O54" s="1"/>
      <c r="P54" s="1"/>
      <c r="Q54" s="1"/>
      <c r="R54" s="1"/>
      <c r="S54" s="1"/>
      <c r="T54" s="1"/>
      <c r="U54" s="1"/>
      <c r="V54" s="1"/>
    </row>
    <row r="55" spans="1:22" s="2" customFormat="1" ht="27" customHeight="1" x14ac:dyDescent="0.25">
      <c r="A55" s="27"/>
      <c r="B55" s="24"/>
      <c r="C55" s="6" t="s">
        <v>10</v>
      </c>
      <c r="D55" s="7"/>
      <c r="E55" s="8">
        <f t="shared" si="4"/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1"/>
      <c r="O55" s="1"/>
      <c r="P55" s="1"/>
      <c r="Q55" s="1"/>
      <c r="R55" s="1"/>
      <c r="S55" s="1"/>
      <c r="T55" s="1"/>
      <c r="U55" s="1"/>
      <c r="V55" s="1"/>
    </row>
    <row r="56" spans="1:22" s="2" customFormat="1" x14ac:dyDescent="0.25">
      <c r="A56" s="25" t="s">
        <v>22</v>
      </c>
      <c r="B56" s="24" t="s">
        <v>36</v>
      </c>
      <c r="C56" s="6" t="s">
        <v>4</v>
      </c>
      <c r="D56" s="7"/>
      <c r="E56" s="8">
        <f t="shared" si="4"/>
        <v>19500</v>
      </c>
      <c r="F56" s="8">
        <v>0</v>
      </c>
      <c r="G56" s="8">
        <v>0</v>
      </c>
      <c r="H56" s="8">
        <v>0</v>
      </c>
      <c r="I56" s="8">
        <v>0</v>
      </c>
      <c r="J56" s="8">
        <v>4000</v>
      </c>
      <c r="K56" s="8">
        <v>5000</v>
      </c>
      <c r="L56" s="8">
        <v>5000</v>
      </c>
      <c r="M56" s="8">
        <v>5500</v>
      </c>
      <c r="N56" s="1"/>
      <c r="O56" s="1"/>
      <c r="P56" s="1"/>
      <c r="Q56" s="1"/>
      <c r="R56" s="1"/>
      <c r="S56" s="1"/>
      <c r="T56" s="1"/>
      <c r="U56" s="1"/>
      <c r="V56" s="1"/>
    </row>
    <row r="57" spans="1:22" s="2" customFormat="1" ht="25.5" x14ac:dyDescent="0.25">
      <c r="A57" s="26"/>
      <c r="B57" s="24"/>
      <c r="C57" s="6" t="s">
        <v>5</v>
      </c>
      <c r="D57" s="7"/>
      <c r="E57" s="8">
        <f t="shared" si="4"/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1"/>
      <c r="O57" s="1"/>
      <c r="P57" s="1"/>
      <c r="Q57" s="1"/>
      <c r="R57" s="1"/>
      <c r="S57" s="1"/>
      <c r="T57" s="1"/>
      <c r="U57" s="1"/>
      <c r="V57" s="1"/>
    </row>
    <row r="58" spans="1:22" s="2" customFormat="1" x14ac:dyDescent="0.25">
      <c r="A58" s="26"/>
      <c r="B58" s="24"/>
      <c r="C58" s="6" t="s">
        <v>6</v>
      </c>
      <c r="D58" s="9">
        <v>855</v>
      </c>
      <c r="E58" s="8">
        <f t="shared" si="4"/>
        <v>19500</v>
      </c>
      <c r="F58" s="8">
        <v>0</v>
      </c>
      <c r="G58" s="8">
        <v>0</v>
      </c>
      <c r="H58" s="8">
        <v>0</v>
      </c>
      <c r="I58" s="8">
        <v>0</v>
      </c>
      <c r="J58" s="8">
        <v>4000</v>
      </c>
      <c r="K58" s="8">
        <v>5000</v>
      </c>
      <c r="L58" s="8">
        <v>5000</v>
      </c>
      <c r="M58" s="8">
        <v>5500</v>
      </c>
      <c r="N58" s="1"/>
      <c r="O58" s="1"/>
      <c r="P58" s="1"/>
      <c r="Q58" s="1"/>
      <c r="R58" s="1"/>
      <c r="S58" s="1"/>
      <c r="T58" s="1"/>
      <c r="U58" s="1"/>
      <c r="V58" s="1"/>
    </row>
    <row r="59" spans="1:22" s="2" customFormat="1" x14ac:dyDescent="0.25">
      <c r="A59" s="26"/>
      <c r="B59" s="24"/>
      <c r="C59" s="6" t="s">
        <v>7</v>
      </c>
      <c r="D59" s="7"/>
      <c r="E59" s="8">
        <f t="shared" si="4"/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1"/>
      <c r="O59" s="1"/>
      <c r="P59" s="1"/>
      <c r="Q59" s="1"/>
      <c r="R59" s="1"/>
      <c r="S59" s="1"/>
      <c r="T59" s="1"/>
      <c r="U59" s="1"/>
      <c r="V59" s="1"/>
    </row>
    <row r="60" spans="1:22" s="2" customFormat="1" ht="25.5" x14ac:dyDescent="0.25">
      <c r="A60" s="26"/>
      <c r="B60" s="24"/>
      <c r="C60" s="6" t="s">
        <v>8</v>
      </c>
      <c r="D60" s="7"/>
      <c r="E60" s="8">
        <f t="shared" si="4"/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1"/>
      <c r="O60" s="1"/>
      <c r="P60" s="1"/>
      <c r="Q60" s="1"/>
      <c r="R60" s="1"/>
      <c r="S60" s="1"/>
      <c r="T60" s="1"/>
      <c r="U60" s="1"/>
      <c r="V60" s="1"/>
    </row>
    <row r="61" spans="1:22" s="2" customFormat="1" ht="25.5" x14ac:dyDescent="0.25">
      <c r="A61" s="26"/>
      <c r="B61" s="24"/>
      <c r="C61" s="6" t="s">
        <v>9</v>
      </c>
      <c r="D61" s="7"/>
      <c r="E61" s="8">
        <f t="shared" si="4"/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1"/>
      <c r="O61" s="1"/>
      <c r="P61" s="1"/>
      <c r="Q61" s="1"/>
      <c r="R61" s="1"/>
      <c r="S61" s="1"/>
      <c r="T61" s="1"/>
      <c r="U61" s="1"/>
      <c r="V61" s="1"/>
    </row>
    <row r="62" spans="1:22" s="2" customFormat="1" ht="27.75" customHeight="1" x14ac:dyDescent="0.25">
      <c r="A62" s="27"/>
      <c r="B62" s="24"/>
      <c r="C62" s="6" t="s">
        <v>10</v>
      </c>
      <c r="D62" s="7"/>
      <c r="E62" s="8">
        <f t="shared" si="4"/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1"/>
      <c r="O62" s="1"/>
      <c r="P62" s="1"/>
      <c r="Q62" s="1"/>
      <c r="R62" s="1"/>
      <c r="S62" s="1"/>
      <c r="T62" s="1"/>
      <c r="U62" s="1"/>
      <c r="V62" s="1"/>
    </row>
    <row r="63" spans="1:22" s="2" customFormat="1" x14ac:dyDescent="0.25">
      <c r="A63" s="25" t="s">
        <v>23</v>
      </c>
      <c r="B63" s="24" t="s">
        <v>14</v>
      </c>
      <c r="C63" s="6" t="s">
        <v>4</v>
      </c>
      <c r="D63" s="7"/>
      <c r="E63" s="8">
        <f t="shared" si="4"/>
        <v>31600</v>
      </c>
      <c r="F63" s="8">
        <v>12000</v>
      </c>
      <c r="G63" s="8">
        <v>2000</v>
      </c>
      <c r="H63" s="8">
        <v>2000</v>
      </c>
      <c r="I63" s="8">
        <v>2000</v>
      </c>
      <c r="J63" s="8">
        <v>3000</v>
      </c>
      <c r="K63" s="8">
        <v>3000</v>
      </c>
      <c r="L63" s="8">
        <v>3600</v>
      </c>
      <c r="M63" s="8">
        <v>4000</v>
      </c>
      <c r="N63" s="1"/>
      <c r="O63" s="1"/>
      <c r="P63" s="1"/>
      <c r="Q63" s="1"/>
      <c r="R63" s="1"/>
      <c r="S63" s="1"/>
      <c r="T63" s="1"/>
      <c r="U63" s="1"/>
      <c r="V63" s="1"/>
    </row>
    <row r="64" spans="1:22" s="2" customFormat="1" ht="25.5" x14ac:dyDescent="0.25">
      <c r="A64" s="26"/>
      <c r="B64" s="24"/>
      <c r="C64" s="6" t="s">
        <v>5</v>
      </c>
      <c r="D64" s="7"/>
      <c r="E64" s="8">
        <f t="shared" si="4"/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1"/>
      <c r="O64" s="1"/>
      <c r="P64" s="1"/>
      <c r="Q64" s="1"/>
      <c r="R64" s="1"/>
      <c r="S64" s="1"/>
      <c r="T64" s="1"/>
      <c r="U64" s="1"/>
      <c r="V64" s="1"/>
    </row>
    <row r="65" spans="1:22" s="2" customFormat="1" x14ac:dyDescent="0.25">
      <c r="A65" s="26"/>
      <c r="B65" s="24"/>
      <c r="C65" s="6" t="s">
        <v>6</v>
      </c>
      <c r="D65" s="9">
        <v>855</v>
      </c>
      <c r="E65" s="8">
        <f t="shared" si="4"/>
        <v>31600</v>
      </c>
      <c r="F65" s="8">
        <v>12000</v>
      </c>
      <c r="G65" s="8">
        <v>2000</v>
      </c>
      <c r="H65" s="8">
        <v>2000</v>
      </c>
      <c r="I65" s="8">
        <v>2000</v>
      </c>
      <c r="J65" s="8">
        <v>3000</v>
      </c>
      <c r="K65" s="8">
        <v>3000</v>
      </c>
      <c r="L65" s="8">
        <v>3600</v>
      </c>
      <c r="M65" s="8">
        <v>4000</v>
      </c>
      <c r="N65" s="1"/>
      <c r="O65" s="1"/>
      <c r="P65" s="1"/>
      <c r="Q65" s="1"/>
      <c r="R65" s="1"/>
      <c r="S65" s="1"/>
      <c r="T65" s="1"/>
      <c r="U65" s="1"/>
      <c r="V65" s="1"/>
    </row>
    <row r="66" spans="1:22" s="2" customFormat="1" x14ac:dyDescent="0.25">
      <c r="A66" s="26"/>
      <c r="B66" s="24"/>
      <c r="C66" s="6" t="s">
        <v>7</v>
      </c>
      <c r="D66" s="7"/>
      <c r="E66" s="8">
        <f t="shared" si="4"/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1"/>
      <c r="O66" s="1"/>
      <c r="P66" s="1"/>
      <c r="Q66" s="1"/>
      <c r="R66" s="1"/>
      <c r="S66" s="1"/>
      <c r="T66" s="1"/>
      <c r="U66" s="1"/>
      <c r="V66" s="1"/>
    </row>
    <row r="67" spans="1:22" s="2" customFormat="1" ht="25.5" x14ac:dyDescent="0.25">
      <c r="A67" s="26"/>
      <c r="B67" s="24"/>
      <c r="C67" s="6" t="s">
        <v>8</v>
      </c>
      <c r="D67" s="7"/>
      <c r="E67" s="8">
        <f t="shared" si="4"/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1"/>
      <c r="O67" s="1"/>
      <c r="P67" s="1"/>
      <c r="Q67" s="1"/>
      <c r="R67" s="1"/>
      <c r="S67" s="1"/>
      <c r="T67" s="1"/>
      <c r="U67" s="1"/>
      <c r="V67" s="1"/>
    </row>
    <row r="68" spans="1:22" s="2" customFormat="1" ht="25.5" x14ac:dyDescent="0.25">
      <c r="A68" s="26"/>
      <c r="B68" s="24"/>
      <c r="C68" s="6" t="s">
        <v>9</v>
      </c>
      <c r="D68" s="7"/>
      <c r="E68" s="8">
        <f t="shared" si="4"/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1"/>
      <c r="O68" s="1"/>
      <c r="P68" s="1"/>
      <c r="Q68" s="1"/>
      <c r="R68" s="1"/>
      <c r="S68" s="1"/>
      <c r="T68" s="1"/>
      <c r="U68" s="1"/>
      <c r="V68" s="1"/>
    </row>
    <row r="69" spans="1:22" s="2" customFormat="1" ht="26.25" customHeight="1" x14ac:dyDescent="0.25">
      <c r="A69" s="27"/>
      <c r="B69" s="24"/>
      <c r="C69" s="10" t="s">
        <v>10</v>
      </c>
      <c r="D69" s="7"/>
      <c r="E69" s="8">
        <f t="shared" si="4"/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1"/>
      <c r="O69" s="1"/>
      <c r="P69" s="1"/>
      <c r="Q69" s="1"/>
      <c r="R69" s="1"/>
      <c r="S69" s="1"/>
      <c r="T69" s="1"/>
      <c r="U69" s="1"/>
      <c r="V69" s="1"/>
    </row>
    <row r="70" spans="1:22" s="2" customFormat="1" x14ac:dyDescent="0.25">
      <c r="A70" s="25" t="s">
        <v>24</v>
      </c>
      <c r="B70" s="24" t="s">
        <v>33</v>
      </c>
      <c r="C70" s="6" t="s">
        <v>4</v>
      </c>
      <c r="D70" s="7"/>
      <c r="E70" s="8">
        <f t="shared" si="4"/>
        <v>869.99400000000003</v>
      </c>
      <c r="F70" s="8">
        <v>869.99400000000003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1"/>
      <c r="O70" s="1"/>
      <c r="P70" s="1"/>
      <c r="Q70" s="1"/>
      <c r="R70" s="1"/>
      <c r="S70" s="1"/>
      <c r="T70" s="1"/>
      <c r="U70" s="1"/>
      <c r="V70" s="1"/>
    </row>
    <row r="71" spans="1:22" s="2" customFormat="1" ht="25.5" x14ac:dyDescent="0.25">
      <c r="A71" s="26"/>
      <c r="B71" s="24"/>
      <c r="C71" s="6" t="s">
        <v>5</v>
      </c>
      <c r="D71" s="7"/>
      <c r="E71" s="8">
        <f t="shared" si="4"/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1"/>
      <c r="O71" s="1"/>
      <c r="P71" s="1"/>
      <c r="Q71" s="1"/>
      <c r="R71" s="1"/>
      <c r="S71" s="1"/>
      <c r="T71" s="1"/>
      <c r="U71" s="1"/>
      <c r="V71" s="1"/>
    </row>
    <row r="72" spans="1:22" s="2" customFormat="1" x14ac:dyDescent="0.25">
      <c r="A72" s="26"/>
      <c r="B72" s="24"/>
      <c r="C72" s="6" t="s">
        <v>6</v>
      </c>
      <c r="D72" s="9">
        <v>855</v>
      </c>
      <c r="E72" s="8">
        <f t="shared" si="4"/>
        <v>869.99400000000003</v>
      </c>
      <c r="F72" s="8">
        <v>869.99400000000003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1"/>
      <c r="O72" s="1"/>
      <c r="P72" s="1"/>
      <c r="Q72" s="1"/>
      <c r="R72" s="1"/>
      <c r="S72" s="1"/>
      <c r="T72" s="1"/>
      <c r="U72" s="1"/>
      <c r="V72" s="1"/>
    </row>
    <row r="73" spans="1:22" s="2" customFormat="1" x14ac:dyDescent="0.25">
      <c r="A73" s="26"/>
      <c r="B73" s="24"/>
      <c r="C73" s="6" t="s">
        <v>7</v>
      </c>
      <c r="D73" s="7"/>
      <c r="E73" s="8">
        <f t="shared" si="4"/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1"/>
      <c r="O73" s="1"/>
      <c r="P73" s="1"/>
      <c r="Q73" s="1"/>
      <c r="R73" s="1"/>
      <c r="S73" s="1"/>
      <c r="T73" s="1"/>
      <c r="U73" s="1"/>
      <c r="V73" s="1"/>
    </row>
    <row r="74" spans="1:22" s="2" customFormat="1" ht="25.5" x14ac:dyDescent="0.25">
      <c r="A74" s="26"/>
      <c r="B74" s="24"/>
      <c r="C74" s="6" t="s">
        <v>8</v>
      </c>
      <c r="D74" s="7"/>
      <c r="E74" s="8">
        <f t="shared" ref="E74:E158" si="7">SUM(F74:M74)</f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1"/>
      <c r="O74" s="1"/>
      <c r="P74" s="1"/>
      <c r="Q74" s="1"/>
      <c r="R74" s="1"/>
      <c r="S74" s="1"/>
      <c r="T74" s="1"/>
      <c r="U74" s="1"/>
      <c r="V74" s="1"/>
    </row>
    <row r="75" spans="1:22" s="2" customFormat="1" ht="25.5" x14ac:dyDescent="0.25">
      <c r="A75" s="26"/>
      <c r="B75" s="24"/>
      <c r="C75" s="6" t="s">
        <v>9</v>
      </c>
      <c r="D75" s="7"/>
      <c r="E75" s="8">
        <f t="shared" si="7"/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1"/>
      <c r="O75" s="1"/>
      <c r="P75" s="1"/>
      <c r="Q75" s="1"/>
      <c r="R75" s="1"/>
      <c r="S75" s="1"/>
      <c r="T75" s="1"/>
      <c r="U75" s="1"/>
      <c r="V75" s="1"/>
    </row>
    <row r="76" spans="1:22" s="2" customFormat="1" ht="27.75" customHeight="1" x14ac:dyDescent="0.25">
      <c r="A76" s="27"/>
      <c r="B76" s="24"/>
      <c r="C76" s="6" t="s">
        <v>10</v>
      </c>
      <c r="D76" s="7"/>
      <c r="E76" s="8">
        <f t="shared" si="7"/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1"/>
      <c r="O76" s="1"/>
      <c r="P76" s="1"/>
      <c r="Q76" s="1"/>
      <c r="R76" s="1"/>
      <c r="S76" s="1"/>
      <c r="T76" s="1"/>
      <c r="U76" s="1"/>
      <c r="V76" s="1"/>
    </row>
    <row r="77" spans="1:22" s="2" customFormat="1" x14ac:dyDescent="0.25">
      <c r="A77" s="25" t="s">
        <v>25</v>
      </c>
      <c r="B77" s="28" t="s">
        <v>47</v>
      </c>
      <c r="C77" s="6" t="s">
        <v>4</v>
      </c>
      <c r="D77" s="7"/>
      <c r="E77" s="8">
        <f t="shared" si="7"/>
        <v>125024.26910999999</v>
      </c>
      <c r="F77" s="8">
        <v>43387.326209999999</v>
      </c>
      <c r="G77" s="8">
        <v>36636.942900000002</v>
      </c>
      <c r="H77" s="8">
        <v>7500</v>
      </c>
      <c r="I77" s="8">
        <v>7500</v>
      </c>
      <c r="J77" s="8">
        <v>7500</v>
      </c>
      <c r="K77" s="8">
        <v>7500</v>
      </c>
      <c r="L77" s="8">
        <v>7500</v>
      </c>
      <c r="M77" s="8">
        <v>7500</v>
      </c>
      <c r="N77" s="1"/>
      <c r="O77" s="1"/>
      <c r="P77" s="1"/>
      <c r="Q77" s="1"/>
      <c r="R77" s="1"/>
      <c r="S77" s="1"/>
      <c r="T77" s="1"/>
      <c r="U77" s="1"/>
      <c r="V77" s="1"/>
    </row>
    <row r="78" spans="1:22" s="2" customFormat="1" ht="25.5" x14ac:dyDescent="0.25">
      <c r="A78" s="26"/>
      <c r="B78" s="29"/>
      <c r="C78" s="6" t="s">
        <v>5</v>
      </c>
      <c r="D78" s="7"/>
      <c r="E78" s="8">
        <f t="shared" si="7"/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1"/>
      <c r="O78" s="1"/>
      <c r="P78" s="1"/>
      <c r="Q78" s="1"/>
      <c r="R78" s="1"/>
      <c r="S78" s="1"/>
      <c r="T78" s="1"/>
      <c r="U78" s="1"/>
      <c r="V78" s="1"/>
    </row>
    <row r="79" spans="1:22" s="2" customFormat="1" x14ac:dyDescent="0.25">
      <c r="A79" s="26"/>
      <c r="B79" s="29"/>
      <c r="C79" s="6" t="s">
        <v>6</v>
      </c>
      <c r="D79" s="18">
        <v>855</v>
      </c>
      <c r="E79" s="8">
        <f t="shared" si="7"/>
        <v>125024.26910999999</v>
      </c>
      <c r="F79" s="8">
        <v>43387.326209999999</v>
      </c>
      <c r="G79" s="8">
        <v>36636.942900000002</v>
      </c>
      <c r="H79" s="8">
        <v>7500</v>
      </c>
      <c r="I79" s="8">
        <v>7500</v>
      </c>
      <c r="J79" s="8">
        <v>7500</v>
      </c>
      <c r="K79" s="8">
        <v>7500</v>
      </c>
      <c r="L79" s="8">
        <v>7500</v>
      </c>
      <c r="M79" s="8">
        <v>7500</v>
      </c>
      <c r="N79" s="1"/>
      <c r="O79" s="1"/>
      <c r="P79" s="1"/>
      <c r="Q79" s="1"/>
      <c r="R79" s="1"/>
      <c r="S79" s="1"/>
      <c r="T79" s="1"/>
      <c r="U79" s="1"/>
      <c r="V79" s="1"/>
    </row>
    <row r="80" spans="1:22" s="2" customFormat="1" x14ac:dyDescent="0.25">
      <c r="A80" s="26"/>
      <c r="B80" s="29"/>
      <c r="C80" s="6" t="s">
        <v>7</v>
      </c>
      <c r="D80" s="7"/>
      <c r="E80" s="8">
        <f t="shared" si="7"/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1"/>
      <c r="O80" s="1"/>
      <c r="P80" s="1"/>
      <c r="Q80" s="1"/>
      <c r="R80" s="1"/>
      <c r="S80" s="1"/>
      <c r="T80" s="1"/>
      <c r="U80" s="1"/>
      <c r="V80" s="1"/>
    </row>
    <row r="81" spans="1:22" s="2" customFormat="1" ht="25.5" x14ac:dyDescent="0.25">
      <c r="A81" s="26"/>
      <c r="B81" s="29"/>
      <c r="C81" s="6" t="s">
        <v>8</v>
      </c>
      <c r="D81" s="7"/>
      <c r="E81" s="8">
        <f t="shared" si="7"/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1"/>
      <c r="O81" s="1"/>
      <c r="P81" s="1"/>
      <c r="Q81" s="1"/>
      <c r="R81" s="1"/>
      <c r="S81" s="1"/>
      <c r="T81" s="1"/>
      <c r="U81" s="1"/>
      <c r="V81" s="1"/>
    </row>
    <row r="82" spans="1:22" s="2" customFormat="1" ht="25.5" x14ac:dyDescent="0.25">
      <c r="A82" s="26"/>
      <c r="B82" s="29"/>
      <c r="C82" s="6" t="s">
        <v>9</v>
      </c>
      <c r="D82" s="7"/>
      <c r="E82" s="8">
        <f t="shared" si="7"/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1"/>
      <c r="O82" s="1"/>
      <c r="P82" s="1"/>
      <c r="Q82" s="1"/>
      <c r="R82" s="1"/>
      <c r="S82" s="1"/>
      <c r="T82" s="1"/>
      <c r="U82" s="1"/>
      <c r="V82" s="1"/>
    </row>
    <row r="83" spans="1:22" s="2" customFormat="1" ht="81" customHeight="1" x14ac:dyDescent="0.25">
      <c r="A83" s="27"/>
      <c r="B83" s="30"/>
      <c r="C83" s="6" t="s">
        <v>10</v>
      </c>
      <c r="D83" s="7"/>
      <c r="E83" s="8">
        <f t="shared" si="7"/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1"/>
      <c r="O83" s="1"/>
      <c r="P83" s="1"/>
      <c r="Q83" s="1"/>
      <c r="R83" s="1"/>
      <c r="S83" s="1"/>
      <c r="T83" s="1"/>
      <c r="U83" s="1"/>
      <c r="V83" s="1"/>
    </row>
    <row r="84" spans="1:22" s="2" customFormat="1" ht="27.75" customHeight="1" x14ac:dyDescent="0.25">
      <c r="A84" s="25" t="s">
        <v>32</v>
      </c>
      <c r="B84" s="28" t="s">
        <v>44</v>
      </c>
      <c r="C84" s="6" t="s">
        <v>4</v>
      </c>
      <c r="D84" s="7"/>
      <c r="E84" s="8">
        <f t="shared" si="7"/>
        <v>231000</v>
      </c>
      <c r="F84" s="8">
        <v>0</v>
      </c>
      <c r="G84" s="8">
        <v>71000</v>
      </c>
      <c r="H84" s="8">
        <v>0</v>
      </c>
      <c r="I84" s="8">
        <v>0</v>
      </c>
      <c r="J84" s="8">
        <v>40000</v>
      </c>
      <c r="K84" s="8">
        <v>40000</v>
      </c>
      <c r="L84" s="8">
        <v>40000</v>
      </c>
      <c r="M84" s="8">
        <v>40000</v>
      </c>
      <c r="N84" s="1"/>
      <c r="O84" s="1"/>
      <c r="P84" s="1"/>
      <c r="Q84" s="1"/>
      <c r="R84" s="1"/>
      <c r="S84" s="1"/>
      <c r="T84" s="1"/>
      <c r="U84" s="1"/>
      <c r="V84" s="1"/>
    </row>
    <row r="85" spans="1:22" s="2" customFormat="1" ht="27.75" customHeight="1" x14ac:dyDescent="0.25">
      <c r="A85" s="26"/>
      <c r="B85" s="29"/>
      <c r="C85" s="6" t="s">
        <v>5</v>
      </c>
      <c r="D85" s="7"/>
      <c r="E85" s="8">
        <f t="shared" si="7"/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1"/>
      <c r="O85" s="1"/>
      <c r="P85" s="1"/>
      <c r="Q85" s="1"/>
      <c r="R85" s="1"/>
      <c r="S85" s="1"/>
      <c r="T85" s="1"/>
      <c r="U85" s="1"/>
      <c r="V85" s="1"/>
    </row>
    <row r="86" spans="1:22" s="2" customFormat="1" ht="27.75" customHeight="1" x14ac:dyDescent="0.25">
      <c r="A86" s="26"/>
      <c r="B86" s="29"/>
      <c r="C86" s="6" t="s">
        <v>6</v>
      </c>
      <c r="D86" s="9">
        <v>855</v>
      </c>
      <c r="E86" s="8">
        <f t="shared" si="7"/>
        <v>231000</v>
      </c>
      <c r="F86" s="8">
        <v>0</v>
      </c>
      <c r="G86" s="8">
        <v>71000</v>
      </c>
      <c r="H86" s="8">
        <v>0</v>
      </c>
      <c r="I86" s="8">
        <v>0</v>
      </c>
      <c r="J86" s="8">
        <v>40000</v>
      </c>
      <c r="K86" s="8">
        <v>40000</v>
      </c>
      <c r="L86" s="8">
        <v>40000</v>
      </c>
      <c r="M86" s="8">
        <v>40000</v>
      </c>
      <c r="N86" s="1"/>
      <c r="O86" s="1"/>
      <c r="P86" s="1"/>
      <c r="Q86" s="1"/>
      <c r="R86" s="1"/>
      <c r="S86" s="1"/>
      <c r="T86" s="1"/>
      <c r="U86" s="1"/>
      <c r="V86" s="1"/>
    </row>
    <row r="87" spans="1:22" s="2" customFormat="1" ht="27.75" customHeight="1" x14ac:dyDescent="0.25">
      <c r="A87" s="26"/>
      <c r="B87" s="29"/>
      <c r="C87" s="6" t="s">
        <v>7</v>
      </c>
      <c r="D87" s="7"/>
      <c r="E87" s="8">
        <f t="shared" si="7"/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1"/>
      <c r="O87" s="1"/>
      <c r="P87" s="1"/>
      <c r="Q87" s="1"/>
      <c r="R87" s="1"/>
      <c r="S87" s="1"/>
      <c r="T87" s="1"/>
      <c r="U87" s="1"/>
      <c r="V87" s="1"/>
    </row>
    <row r="88" spans="1:22" s="2" customFormat="1" ht="27.75" customHeight="1" x14ac:dyDescent="0.25">
      <c r="A88" s="26"/>
      <c r="B88" s="29"/>
      <c r="C88" s="6" t="s">
        <v>8</v>
      </c>
      <c r="D88" s="7"/>
      <c r="E88" s="8">
        <f t="shared" si="7"/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1"/>
      <c r="O88" s="1"/>
      <c r="P88" s="1"/>
      <c r="Q88" s="1"/>
      <c r="R88" s="1"/>
      <c r="S88" s="1"/>
      <c r="T88" s="1"/>
      <c r="U88" s="1"/>
      <c r="V88" s="1"/>
    </row>
    <row r="89" spans="1:22" s="2" customFormat="1" ht="27.75" customHeight="1" x14ac:dyDescent="0.25">
      <c r="A89" s="26"/>
      <c r="B89" s="29"/>
      <c r="C89" s="6" t="s">
        <v>9</v>
      </c>
      <c r="D89" s="7"/>
      <c r="E89" s="8">
        <f t="shared" si="7"/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1"/>
      <c r="O89" s="1"/>
      <c r="P89" s="1"/>
      <c r="Q89" s="1"/>
      <c r="R89" s="1"/>
      <c r="S89" s="1"/>
      <c r="T89" s="1"/>
      <c r="U89" s="1"/>
      <c r="V89" s="1"/>
    </row>
    <row r="90" spans="1:22" s="2" customFormat="1" ht="27.75" customHeight="1" x14ac:dyDescent="0.25">
      <c r="A90" s="27"/>
      <c r="B90" s="30"/>
      <c r="C90" s="6" t="s">
        <v>10</v>
      </c>
      <c r="D90" s="7"/>
      <c r="E90" s="8">
        <f t="shared" si="7"/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1"/>
      <c r="O90" s="1"/>
      <c r="P90" s="1"/>
      <c r="Q90" s="1"/>
      <c r="R90" s="1"/>
      <c r="S90" s="1"/>
      <c r="T90" s="1"/>
      <c r="U90" s="1"/>
      <c r="V90" s="1"/>
    </row>
    <row r="91" spans="1:22" s="2" customFormat="1" ht="27.75" customHeight="1" x14ac:dyDescent="0.25">
      <c r="A91" s="25" t="s">
        <v>51</v>
      </c>
      <c r="B91" s="28" t="s">
        <v>48</v>
      </c>
      <c r="C91" s="6" t="s">
        <v>4</v>
      </c>
      <c r="D91" s="7"/>
      <c r="E91" s="8">
        <f t="shared" si="7"/>
        <v>12000</v>
      </c>
      <c r="F91" s="8">
        <v>0</v>
      </c>
      <c r="G91" s="8">
        <v>4000</v>
      </c>
      <c r="H91" s="8">
        <v>0</v>
      </c>
      <c r="I91" s="8">
        <v>0</v>
      </c>
      <c r="J91" s="8">
        <v>2000</v>
      </c>
      <c r="K91" s="8">
        <v>2000</v>
      </c>
      <c r="L91" s="8">
        <v>2000</v>
      </c>
      <c r="M91" s="8">
        <v>2000</v>
      </c>
      <c r="N91" s="1"/>
      <c r="O91" s="1"/>
      <c r="P91" s="1"/>
      <c r="Q91" s="1"/>
      <c r="R91" s="1"/>
      <c r="S91" s="1"/>
      <c r="T91" s="1"/>
      <c r="U91" s="1"/>
      <c r="V91" s="1"/>
    </row>
    <row r="92" spans="1:22" s="2" customFormat="1" ht="27.75" customHeight="1" x14ac:dyDescent="0.25">
      <c r="A92" s="26"/>
      <c r="B92" s="29"/>
      <c r="C92" s="6" t="s">
        <v>5</v>
      </c>
      <c r="D92" s="7"/>
      <c r="E92" s="8">
        <f t="shared" si="7"/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1"/>
      <c r="O92" s="1"/>
      <c r="P92" s="1"/>
      <c r="Q92" s="1"/>
      <c r="R92" s="1"/>
      <c r="S92" s="1"/>
      <c r="T92" s="1"/>
      <c r="U92" s="1"/>
      <c r="V92" s="1"/>
    </row>
    <row r="93" spans="1:22" s="2" customFormat="1" ht="27.75" customHeight="1" x14ac:dyDescent="0.25">
      <c r="A93" s="26"/>
      <c r="B93" s="29"/>
      <c r="C93" s="6" t="s">
        <v>6</v>
      </c>
      <c r="D93" s="9">
        <v>855</v>
      </c>
      <c r="E93" s="8">
        <f t="shared" si="7"/>
        <v>12000</v>
      </c>
      <c r="F93" s="8">
        <v>0</v>
      </c>
      <c r="G93" s="8">
        <v>4000</v>
      </c>
      <c r="H93" s="8">
        <v>0</v>
      </c>
      <c r="I93" s="8">
        <v>0</v>
      </c>
      <c r="J93" s="8">
        <v>2000</v>
      </c>
      <c r="K93" s="8">
        <v>2000</v>
      </c>
      <c r="L93" s="8">
        <v>2000</v>
      </c>
      <c r="M93" s="8">
        <v>2000</v>
      </c>
      <c r="N93" s="1"/>
      <c r="O93" s="1"/>
      <c r="P93" s="1"/>
      <c r="Q93" s="1"/>
      <c r="R93" s="1"/>
      <c r="S93" s="1"/>
      <c r="T93" s="1"/>
      <c r="U93" s="1"/>
      <c r="V93" s="1"/>
    </row>
    <row r="94" spans="1:22" s="2" customFormat="1" ht="27.75" customHeight="1" x14ac:dyDescent="0.25">
      <c r="A94" s="26"/>
      <c r="B94" s="29"/>
      <c r="C94" s="6" t="s">
        <v>7</v>
      </c>
      <c r="D94" s="7"/>
      <c r="E94" s="8">
        <f t="shared" si="7"/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1"/>
      <c r="O94" s="1"/>
      <c r="P94" s="1"/>
      <c r="Q94" s="1"/>
      <c r="R94" s="1"/>
      <c r="S94" s="1"/>
      <c r="T94" s="1"/>
      <c r="U94" s="1"/>
      <c r="V94" s="1"/>
    </row>
    <row r="95" spans="1:22" s="2" customFormat="1" ht="27.75" customHeight="1" x14ac:dyDescent="0.25">
      <c r="A95" s="26"/>
      <c r="B95" s="29"/>
      <c r="C95" s="6" t="s">
        <v>8</v>
      </c>
      <c r="D95" s="7"/>
      <c r="E95" s="8">
        <f t="shared" si="7"/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1"/>
      <c r="O95" s="1"/>
      <c r="P95" s="1"/>
      <c r="Q95" s="1"/>
      <c r="R95" s="1"/>
      <c r="S95" s="1"/>
      <c r="T95" s="1"/>
      <c r="U95" s="1"/>
      <c r="V95" s="1"/>
    </row>
    <row r="96" spans="1:22" s="2" customFormat="1" ht="27.75" customHeight="1" x14ac:dyDescent="0.25">
      <c r="A96" s="26"/>
      <c r="B96" s="29"/>
      <c r="C96" s="6" t="s">
        <v>9</v>
      </c>
      <c r="D96" s="7"/>
      <c r="E96" s="8">
        <f t="shared" si="7"/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1"/>
      <c r="O96" s="1"/>
      <c r="P96" s="1"/>
      <c r="Q96" s="1"/>
      <c r="R96" s="1"/>
      <c r="S96" s="1"/>
      <c r="T96" s="1"/>
      <c r="U96" s="1"/>
      <c r="V96" s="1"/>
    </row>
    <row r="97" spans="1:22" s="2" customFormat="1" ht="27.75" customHeight="1" x14ac:dyDescent="0.25">
      <c r="A97" s="27"/>
      <c r="B97" s="30"/>
      <c r="C97" s="6" t="s">
        <v>10</v>
      </c>
      <c r="D97" s="7"/>
      <c r="E97" s="8">
        <f t="shared" si="7"/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1"/>
      <c r="O97" s="1"/>
      <c r="P97" s="1"/>
      <c r="Q97" s="1"/>
      <c r="R97" s="1"/>
      <c r="S97" s="1"/>
      <c r="T97" s="1"/>
      <c r="U97" s="1"/>
      <c r="V97" s="1"/>
    </row>
    <row r="98" spans="1:22" s="2" customFormat="1" ht="27.75" customHeight="1" x14ac:dyDescent="0.25">
      <c r="A98" s="25" t="s">
        <v>52</v>
      </c>
      <c r="B98" s="28" t="s">
        <v>45</v>
      </c>
      <c r="C98" s="6" t="s">
        <v>4</v>
      </c>
      <c r="D98" s="7"/>
      <c r="E98" s="8">
        <f t="shared" si="7"/>
        <v>34500</v>
      </c>
      <c r="F98" s="8">
        <v>0</v>
      </c>
      <c r="G98" s="8">
        <v>2500</v>
      </c>
      <c r="H98" s="8">
        <v>0</v>
      </c>
      <c r="I98" s="8">
        <v>0</v>
      </c>
      <c r="J98" s="8">
        <v>8000</v>
      </c>
      <c r="K98" s="8">
        <v>8000</v>
      </c>
      <c r="L98" s="8">
        <v>8000</v>
      </c>
      <c r="M98" s="8">
        <v>8000</v>
      </c>
      <c r="N98" s="1"/>
      <c r="O98" s="1"/>
      <c r="P98" s="1"/>
      <c r="Q98" s="1"/>
      <c r="R98" s="1"/>
      <c r="S98" s="1"/>
      <c r="T98" s="1"/>
      <c r="U98" s="1"/>
      <c r="V98" s="1"/>
    </row>
    <row r="99" spans="1:22" s="2" customFormat="1" ht="27.75" customHeight="1" x14ac:dyDescent="0.25">
      <c r="A99" s="26"/>
      <c r="B99" s="29"/>
      <c r="C99" s="6" t="s">
        <v>5</v>
      </c>
      <c r="D99" s="7"/>
      <c r="E99" s="8">
        <f t="shared" si="7"/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1"/>
      <c r="O99" s="1"/>
      <c r="P99" s="1"/>
      <c r="Q99" s="1"/>
      <c r="R99" s="1"/>
      <c r="S99" s="1"/>
      <c r="T99" s="1"/>
      <c r="U99" s="1"/>
      <c r="V99" s="1"/>
    </row>
    <row r="100" spans="1:22" s="2" customFormat="1" ht="27.75" customHeight="1" x14ac:dyDescent="0.25">
      <c r="A100" s="26"/>
      <c r="B100" s="29"/>
      <c r="C100" s="6" t="s">
        <v>6</v>
      </c>
      <c r="D100" s="9">
        <v>855</v>
      </c>
      <c r="E100" s="8">
        <f t="shared" si="7"/>
        <v>34500</v>
      </c>
      <c r="F100" s="8">
        <v>0</v>
      </c>
      <c r="G100" s="8">
        <v>2500</v>
      </c>
      <c r="H100" s="8">
        <v>0</v>
      </c>
      <c r="I100" s="8">
        <v>0</v>
      </c>
      <c r="J100" s="8">
        <v>8000</v>
      </c>
      <c r="K100" s="8">
        <v>8000</v>
      </c>
      <c r="L100" s="8">
        <v>8000</v>
      </c>
      <c r="M100" s="8">
        <v>8000</v>
      </c>
      <c r="N100" s="1"/>
      <c r="O100" s="1"/>
      <c r="P100" s="1"/>
      <c r="Q100" s="1"/>
      <c r="R100" s="1"/>
      <c r="S100" s="1"/>
      <c r="T100" s="1"/>
      <c r="U100" s="1"/>
      <c r="V100" s="1"/>
    </row>
    <row r="101" spans="1:22" s="2" customFormat="1" ht="27.75" customHeight="1" x14ac:dyDescent="0.25">
      <c r="A101" s="26"/>
      <c r="B101" s="29"/>
      <c r="C101" s="6" t="s">
        <v>7</v>
      </c>
      <c r="D101" s="9"/>
      <c r="E101" s="8">
        <f t="shared" si="7"/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1"/>
      <c r="O101" s="1"/>
      <c r="P101" s="1"/>
      <c r="Q101" s="1"/>
      <c r="R101" s="1"/>
      <c r="S101" s="1"/>
      <c r="T101" s="1"/>
      <c r="U101" s="1"/>
      <c r="V101" s="1"/>
    </row>
    <row r="102" spans="1:22" s="2" customFormat="1" ht="27.75" customHeight="1" x14ac:dyDescent="0.25">
      <c r="A102" s="26"/>
      <c r="B102" s="29"/>
      <c r="C102" s="6" t="s">
        <v>8</v>
      </c>
      <c r="D102" s="7"/>
      <c r="E102" s="8">
        <f t="shared" si="7"/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1"/>
      <c r="O102" s="1"/>
      <c r="P102" s="1"/>
      <c r="Q102" s="1"/>
      <c r="R102" s="1"/>
      <c r="S102" s="1"/>
      <c r="T102" s="1"/>
      <c r="U102" s="1"/>
      <c r="V102" s="1"/>
    </row>
    <row r="103" spans="1:22" s="2" customFormat="1" ht="27.75" customHeight="1" x14ac:dyDescent="0.25">
      <c r="A103" s="26"/>
      <c r="B103" s="29"/>
      <c r="C103" s="6" t="s">
        <v>9</v>
      </c>
      <c r="D103" s="7"/>
      <c r="E103" s="8">
        <f t="shared" si="7"/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1"/>
      <c r="O103" s="1"/>
      <c r="P103" s="1"/>
      <c r="Q103" s="1"/>
      <c r="R103" s="1"/>
      <c r="S103" s="1"/>
      <c r="T103" s="1"/>
      <c r="U103" s="1"/>
      <c r="V103" s="1"/>
    </row>
    <row r="104" spans="1:22" s="2" customFormat="1" ht="27.75" customHeight="1" x14ac:dyDescent="0.25">
      <c r="A104" s="27"/>
      <c r="B104" s="30"/>
      <c r="C104" s="6" t="s">
        <v>10</v>
      </c>
      <c r="D104" s="7"/>
      <c r="E104" s="8">
        <f t="shared" si="7"/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1"/>
      <c r="O104" s="1"/>
      <c r="P104" s="1"/>
      <c r="Q104" s="1"/>
      <c r="R104" s="1"/>
      <c r="S104" s="1"/>
      <c r="T104" s="1"/>
      <c r="U104" s="1"/>
      <c r="V104" s="1"/>
    </row>
    <row r="105" spans="1:22" s="2" customFormat="1" ht="27.75" customHeight="1" x14ac:dyDescent="0.25">
      <c r="A105" s="25" t="s">
        <v>41</v>
      </c>
      <c r="B105" s="28" t="s">
        <v>46</v>
      </c>
      <c r="C105" s="6" t="s">
        <v>4</v>
      </c>
      <c r="D105" s="7"/>
      <c r="E105" s="8">
        <f t="shared" si="7"/>
        <v>43500</v>
      </c>
      <c r="F105" s="8">
        <v>0</v>
      </c>
      <c r="G105" s="8">
        <v>3500</v>
      </c>
      <c r="H105" s="8">
        <v>0</v>
      </c>
      <c r="I105" s="8">
        <v>0</v>
      </c>
      <c r="J105" s="8">
        <v>10000</v>
      </c>
      <c r="K105" s="8">
        <v>10000</v>
      </c>
      <c r="L105" s="8">
        <v>10000</v>
      </c>
      <c r="M105" s="8">
        <v>10000</v>
      </c>
      <c r="N105" s="1"/>
      <c r="O105" s="1"/>
      <c r="P105" s="1"/>
      <c r="Q105" s="1"/>
      <c r="R105" s="1"/>
      <c r="S105" s="1"/>
      <c r="T105" s="1"/>
      <c r="U105" s="1"/>
      <c r="V105" s="1"/>
    </row>
    <row r="106" spans="1:22" s="2" customFormat="1" ht="27.75" customHeight="1" x14ac:dyDescent="0.25">
      <c r="A106" s="26"/>
      <c r="B106" s="29"/>
      <c r="C106" s="6" t="s">
        <v>5</v>
      </c>
      <c r="D106" s="7"/>
      <c r="E106" s="8">
        <f t="shared" si="7"/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1"/>
      <c r="O106" s="1"/>
      <c r="P106" s="1"/>
      <c r="Q106" s="1"/>
      <c r="R106" s="1"/>
      <c r="S106" s="1"/>
      <c r="T106" s="1"/>
      <c r="U106" s="1"/>
      <c r="V106" s="1"/>
    </row>
    <row r="107" spans="1:22" s="2" customFormat="1" ht="27.75" customHeight="1" x14ac:dyDescent="0.25">
      <c r="A107" s="26"/>
      <c r="B107" s="29"/>
      <c r="C107" s="6" t="s">
        <v>6</v>
      </c>
      <c r="D107" s="9">
        <v>855</v>
      </c>
      <c r="E107" s="8">
        <f t="shared" si="7"/>
        <v>43500</v>
      </c>
      <c r="F107" s="8">
        <v>0</v>
      </c>
      <c r="G107" s="8">
        <v>3500</v>
      </c>
      <c r="H107" s="8">
        <v>0</v>
      </c>
      <c r="I107" s="8">
        <v>0</v>
      </c>
      <c r="J107" s="8">
        <v>10000</v>
      </c>
      <c r="K107" s="8">
        <v>10000</v>
      </c>
      <c r="L107" s="8">
        <v>10000</v>
      </c>
      <c r="M107" s="8">
        <v>10000</v>
      </c>
      <c r="N107" s="1"/>
      <c r="O107" s="1"/>
      <c r="P107" s="1"/>
      <c r="Q107" s="1"/>
      <c r="R107" s="1"/>
      <c r="S107" s="1"/>
      <c r="T107" s="1"/>
      <c r="U107" s="1"/>
      <c r="V107" s="1"/>
    </row>
    <row r="108" spans="1:22" s="2" customFormat="1" ht="27.75" customHeight="1" x14ac:dyDescent="0.25">
      <c r="A108" s="26"/>
      <c r="B108" s="29"/>
      <c r="C108" s="6" t="s">
        <v>7</v>
      </c>
      <c r="D108" s="7"/>
      <c r="E108" s="8">
        <f t="shared" si="7"/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1"/>
      <c r="O108" s="1"/>
      <c r="P108" s="1"/>
      <c r="Q108" s="1"/>
      <c r="R108" s="1"/>
      <c r="S108" s="1"/>
      <c r="T108" s="1"/>
      <c r="U108" s="1"/>
      <c r="V108" s="1"/>
    </row>
    <row r="109" spans="1:22" s="2" customFormat="1" ht="27.75" customHeight="1" x14ac:dyDescent="0.25">
      <c r="A109" s="26"/>
      <c r="B109" s="29"/>
      <c r="C109" s="6" t="s">
        <v>8</v>
      </c>
      <c r="D109" s="7"/>
      <c r="E109" s="8">
        <f t="shared" si="7"/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1"/>
      <c r="O109" s="1"/>
      <c r="P109" s="1"/>
      <c r="Q109" s="1"/>
      <c r="R109" s="1"/>
      <c r="S109" s="1"/>
      <c r="T109" s="1"/>
      <c r="U109" s="1"/>
      <c r="V109" s="1"/>
    </row>
    <row r="110" spans="1:22" s="2" customFormat="1" ht="27.75" customHeight="1" x14ac:dyDescent="0.25">
      <c r="A110" s="26"/>
      <c r="B110" s="29"/>
      <c r="C110" s="6" t="s">
        <v>9</v>
      </c>
      <c r="D110" s="7"/>
      <c r="E110" s="8">
        <f t="shared" si="7"/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1"/>
      <c r="O110" s="1"/>
      <c r="P110" s="1"/>
      <c r="Q110" s="1"/>
      <c r="R110" s="1"/>
      <c r="S110" s="1"/>
      <c r="T110" s="1"/>
      <c r="U110" s="1"/>
      <c r="V110" s="1"/>
    </row>
    <row r="111" spans="1:22" s="2" customFormat="1" ht="27.75" customHeight="1" x14ac:dyDescent="0.25">
      <c r="A111" s="27"/>
      <c r="B111" s="30"/>
      <c r="C111" s="6" t="s">
        <v>10</v>
      </c>
      <c r="D111" s="7"/>
      <c r="E111" s="8">
        <f t="shared" si="7"/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1"/>
      <c r="O111" s="1"/>
      <c r="P111" s="1"/>
      <c r="Q111" s="1"/>
      <c r="R111" s="1"/>
      <c r="S111" s="1"/>
      <c r="T111" s="1"/>
      <c r="U111" s="1"/>
      <c r="V111" s="1"/>
    </row>
    <row r="112" spans="1:22" s="2" customFormat="1" ht="27.75" customHeight="1" x14ac:dyDescent="0.25">
      <c r="A112" s="25" t="s">
        <v>42</v>
      </c>
      <c r="B112" s="28" t="s">
        <v>43</v>
      </c>
      <c r="C112" s="6" t="s">
        <v>4</v>
      </c>
      <c r="D112" s="7"/>
      <c r="E112" s="8">
        <f t="shared" ref="E112:E118" si="8">SUM(F112:M112)</f>
        <v>16000</v>
      </c>
      <c r="F112" s="8">
        <v>0</v>
      </c>
      <c r="G112" s="8">
        <v>0</v>
      </c>
      <c r="H112" s="8">
        <v>0</v>
      </c>
      <c r="I112" s="8">
        <v>0</v>
      </c>
      <c r="J112" s="8">
        <v>4000</v>
      </c>
      <c r="K112" s="8">
        <v>4000</v>
      </c>
      <c r="L112" s="8">
        <v>4000</v>
      </c>
      <c r="M112" s="8">
        <v>4000</v>
      </c>
      <c r="N112" s="1"/>
      <c r="O112" s="1"/>
      <c r="P112" s="1"/>
      <c r="Q112" s="1"/>
      <c r="R112" s="1"/>
      <c r="S112" s="1"/>
      <c r="T112" s="1"/>
      <c r="U112" s="1"/>
      <c r="V112" s="1"/>
    </row>
    <row r="113" spans="1:22" s="2" customFormat="1" ht="27.75" customHeight="1" x14ac:dyDescent="0.25">
      <c r="A113" s="26"/>
      <c r="B113" s="29"/>
      <c r="C113" s="6" t="s">
        <v>5</v>
      </c>
      <c r="D113" s="7"/>
      <c r="E113" s="8">
        <f t="shared" si="8"/>
        <v>12000</v>
      </c>
      <c r="F113" s="8">
        <v>0</v>
      </c>
      <c r="G113" s="8">
        <v>0</v>
      </c>
      <c r="H113" s="8">
        <v>0</v>
      </c>
      <c r="I113" s="8">
        <v>0</v>
      </c>
      <c r="J113" s="8">
        <v>3000</v>
      </c>
      <c r="K113" s="8">
        <v>3000</v>
      </c>
      <c r="L113" s="8">
        <v>3000</v>
      </c>
      <c r="M113" s="8">
        <v>3000</v>
      </c>
      <c r="N113" s="1"/>
      <c r="O113" s="1"/>
      <c r="P113" s="1"/>
      <c r="Q113" s="1"/>
      <c r="R113" s="1"/>
      <c r="S113" s="1"/>
      <c r="T113" s="1"/>
      <c r="U113" s="1"/>
      <c r="V113" s="1"/>
    </row>
    <row r="114" spans="1:22" s="2" customFormat="1" ht="27.75" customHeight="1" x14ac:dyDescent="0.25">
      <c r="A114" s="26"/>
      <c r="B114" s="29"/>
      <c r="C114" s="6" t="s">
        <v>6</v>
      </c>
      <c r="D114" s="9">
        <v>855</v>
      </c>
      <c r="E114" s="8">
        <f t="shared" si="8"/>
        <v>4000</v>
      </c>
      <c r="F114" s="8">
        <v>0</v>
      </c>
      <c r="G114" s="8">
        <v>0</v>
      </c>
      <c r="H114" s="8">
        <v>0</v>
      </c>
      <c r="I114" s="8">
        <v>0</v>
      </c>
      <c r="J114" s="8">
        <v>1000</v>
      </c>
      <c r="K114" s="8">
        <v>1000</v>
      </c>
      <c r="L114" s="8">
        <v>1000</v>
      </c>
      <c r="M114" s="8">
        <v>1000</v>
      </c>
      <c r="N114" s="1"/>
      <c r="O114" s="1"/>
      <c r="P114" s="1"/>
      <c r="Q114" s="1"/>
      <c r="R114" s="1"/>
      <c r="S114" s="1"/>
      <c r="T114" s="1"/>
      <c r="U114" s="1"/>
      <c r="V114" s="1"/>
    </row>
    <row r="115" spans="1:22" s="2" customFormat="1" ht="27.75" customHeight="1" x14ac:dyDescent="0.25">
      <c r="A115" s="26"/>
      <c r="B115" s="29"/>
      <c r="C115" s="6" t="s">
        <v>7</v>
      </c>
      <c r="D115" s="7"/>
      <c r="E115" s="8">
        <f t="shared" si="8"/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1"/>
      <c r="O115" s="1"/>
      <c r="P115" s="1"/>
      <c r="Q115" s="1"/>
      <c r="R115" s="1"/>
      <c r="S115" s="1"/>
      <c r="T115" s="1"/>
      <c r="U115" s="1"/>
      <c r="V115" s="1"/>
    </row>
    <row r="116" spans="1:22" s="2" customFormat="1" ht="27.75" customHeight="1" x14ac:dyDescent="0.25">
      <c r="A116" s="26"/>
      <c r="B116" s="29"/>
      <c r="C116" s="6" t="s">
        <v>8</v>
      </c>
      <c r="D116" s="7"/>
      <c r="E116" s="8">
        <f t="shared" si="8"/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1"/>
      <c r="O116" s="1"/>
      <c r="P116" s="1"/>
      <c r="Q116" s="1"/>
      <c r="R116" s="1"/>
      <c r="S116" s="1"/>
      <c r="T116" s="1"/>
      <c r="U116" s="1"/>
      <c r="V116" s="1"/>
    </row>
    <row r="117" spans="1:22" s="2" customFormat="1" ht="27.75" customHeight="1" x14ac:dyDescent="0.25">
      <c r="A117" s="26"/>
      <c r="B117" s="29"/>
      <c r="C117" s="6" t="s">
        <v>9</v>
      </c>
      <c r="D117" s="7"/>
      <c r="E117" s="8">
        <f t="shared" si="8"/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1"/>
      <c r="O117" s="1"/>
      <c r="P117" s="1"/>
      <c r="Q117" s="1"/>
      <c r="R117" s="1"/>
      <c r="S117" s="1"/>
      <c r="T117" s="1"/>
      <c r="U117" s="1"/>
      <c r="V117" s="1"/>
    </row>
    <row r="118" spans="1:22" s="2" customFormat="1" ht="27.75" customHeight="1" x14ac:dyDescent="0.25">
      <c r="A118" s="27"/>
      <c r="B118" s="30"/>
      <c r="C118" s="6" t="s">
        <v>10</v>
      </c>
      <c r="D118" s="7"/>
      <c r="E118" s="8">
        <f t="shared" si="8"/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1"/>
      <c r="O118" s="1"/>
      <c r="P118" s="1"/>
      <c r="Q118" s="1"/>
      <c r="R118" s="1"/>
      <c r="S118" s="1"/>
      <c r="T118" s="1"/>
      <c r="U118" s="1"/>
      <c r="V118" s="1"/>
    </row>
    <row r="119" spans="1:22" s="2" customFormat="1" x14ac:dyDescent="0.25">
      <c r="A119" s="25" t="s">
        <v>58</v>
      </c>
      <c r="B119" s="28" t="s">
        <v>59</v>
      </c>
      <c r="C119" s="6" t="s">
        <v>4</v>
      </c>
      <c r="D119" s="7"/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1"/>
      <c r="O119" s="1"/>
      <c r="P119" s="1"/>
      <c r="Q119" s="1"/>
      <c r="R119" s="1"/>
      <c r="S119" s="1"/>
      <c r="T119" s="1"/>
      <c r="U119" s="1"/>
      <c r="V119" s="1"/>
    </row>
    <row r="120" spans="1:22" s="2" customFormat="1" ht="25.5" x14ac:dyDescent="0.25">
      <c r="A120" s="26"/>
      <c r="B120" s="29"/>
      <c r="C120" s="6" t="s">
        <v>5</v>
      </c>
      <c r="D120" s="7"/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1"/>
      <c r="O120" s="1"/>
      <c r="P120" s="1"/>
      <c r="Q120" s="1"/>
      <c r="R120" s="1"/>
      <c r="S120" s="1"/>
      <c r="T120" s="1"/>
      <c r="U120" s="1"/>
      <c r="V120" s="1"/>
    </row>
    <row r="121" spans="1:22" s="2" customFormat="1" x14ac:dyDescent="0.25">
      <c r="A121" s="26"/>
      <c r="B121" s="29"/>
      <c r="C121" s="6" t="s">
        <v>6</v>
      </c>
      <c r="D121" s="9">
        <v>855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1"/>
      <c r="O121" s="1"/>
      <c r="P121" s="1"/>
      <c r="Q121" s="1"/>
      <c r="R121" s="1"/>
      <c r="S121" s="1"/>
      <c r="T121" s="1"/>
      <c r="U121" s="1"/>
      <c r="V121" s="1"/>
    </row>
    <row r="122" spans="1:22" s="2" customFormat="1" x14ac:dyDescent="0.25">
      <c r="A122" s="26"/>
      <c r="B122" s="29"/>
      <c r="C122" s="6" t="s">
        <v>7</v>
      </c>
      <c r="D122" s="7"/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1"/>
      <c r="O122" s="1"/>
      <c r="P122" s="1"/>
      <c r="Q122" s="1"/>
      <c r="R122" s="1"/>
      <c r="S122" s="1"/>
      <c r="T122" s="1"/>
      <c r="U122" s="1"/>
      <c r="V122" s="1"/>
    </row>
    <row r="123" spans="1:22" s="2" customFormat="1" ht="25.5" x14ac:dyDescent="0.25">
      <c r="A123" s="26"/>
      <c r="B123" s="29"/>
      <c r="C123" s="6" t="s">
        <v>8</v>
      </c>
      <c r="D123" s="7"/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1"/>
      <c r="O123" s="1"/>
      <c r="P123" s="1"/>
      <c r="Q123" s="1"/>
      <c r="R123" s="1"/>
      <c r="S123" s="1"/>
      <c r="T123" s="1"/>
      <c r="U123" s="1"/>
      <c r="V123" s="1"/>
    </row>
    <row r="124" spans="1:22" s="2" customFormat="1" ht="25.5" x14ac:dyDescent="0.25">
      <c r="A124" s="26"/>
      <c r="B124" s="29"/>
      <c r="C124" s="6" t="s">
        <v>9</v>
      </c>
      <c r="D124" s="7"/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1"/>
      <c r="O124" s="1"/>
      <c r="P124" s="1"/>
      <c r="Q124" s="1"/>
      <c r="R124" s="1"/>
      <c r="S124" s="1"/>
      <c r="T124" s="1"/>
      <c r="U124" s="1"/>
      <c r="V124" s="1"/>
    </row>
    <row r="125" spans="1:22" s="2" customFormat="1" ht="26.25" customHeight="1" x14ac:dyDescent="0.25">
      <c r="A125" s="27"/>
      <c r="B125" s="30"/>
      <c r="C125" s="6" t="s">
        <v>10</v>
      </c>
      <c r="D125" s="7"/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1"/>
      <c r="O125" s="1"/>
      <c r="P125" s="1"/>
      <c r="Q125" s="1"/>
      <c r="R125" s="1"/>
      <c r="S125" s="1"/>
      <c r="T125" s="1"/>
      <c r="U125" s="1"/>
      <c r="V125" s="1"/>
    </row>
    <row r="126" spans="1:22" s="2" customFormat="1" ht="15" customHeight="1" x14ac:dyDescent="0.25">
      <c r="A126" s="25" t="s">
        <v>55</v>
      </c>
      <c r="B126" s="24" t="s">
        <v>54</v>
      </c>
      <c r="C126" s="6" t="s">
        <v>4</v>
      </c>
      <c r="D126" s="7"/>
      <c r="E126" s="8">
        <f t="shared" ref="E126:E146" si="9">SUM(F126:M126)</f>
        <v>197429.31450000001</v>
      </c>
      <c r="F126" s="8">
        <f>F128+F129</f>
        <v>27412.3145</v>
      </c>
      <c r="G126" s="8">
        <f>G128+G129</f>
        <v>25002.5</v>
      </c>
      <c r="H126" s="8">
        <f>H128+H129</f>
        <v>15001.5</v>
      </c>
      <c r="I126" s="8">
        <f t="shared" ref="I126:M126" si="10">I128+I129</f>
        <v>15001.5</v>
      </c>
      <c r="J126" s="8">
        <f t="shared" si="10"/>
        <v>25002.5</v>
      </c>
      <c r="K126" s="8">
        <f t="shared" si="10"/>
        <v>30003</v>
      </c>
      <c r="L126" s="8">
        <f t="shared" si="10"/>
        <v>30003</v>
      </c>
      <c r="M126" s="8">
        <f t="shared" si="10"/>
        <v>30003</v>
      </c>
      <c r="N126" s="1"/>
      <c r="O126" s="1"/>
      <c r="P126" s="1"/>
      <c r="Q126" s="1"/>
      <c r="R126" s="1"/>
      <c r="S126" s="1"/>
      <c r="T126" s="1"/>
      <c r="U126" s="1"/>
      <c r="V126" s="1"/>
    </row>
    <row r="127" spans="1:22" s="2" customFormat="1" ht="25.5" x14ac:dyDescent="0.25">
      <c r="A127" s="26"/>
      <c r="B127" s="24"/>
      <c r="C127" s="6" t="s">
        <v>5</v>
      </c>
      <c r="D127" s="7"/>
      <c r="E127" s="8">
        <f t="shared" si="9"/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1"/>
      <c r="O127" s="1"/>
      <c r="P127" s="1"/>
      <c r="Q127" s="1"/>
      <c r="R127" s="1"/>
      <c r="S127" s="1"/>
      <c r="T127" s="1"/>
      <c r="U127" s="1"/>
      <c r="V127" s="1"/>
    </row>
    <row r="128" spans="1:22" s="2" customFormat="1" x14ac:dyDescent="0.25">
      <c r="A128" s="26"/>
      <c r="B128" s="24"/>
      <c r="C128" s="6" t="s">
        <v>6</v>
      </c>
      <c r="D128" s="9">
        <v>855</v>
      </c>
      <c r="E128" s="8">
        <f t="shared" si="9"/>
        <v>197409.59298000002</v>
      </c>
      <c r="F128" s="8">
        <f t="shared" ref="F128:M128" si="11">F135+F142</f>
        <v>27409.592980000001</v>
      </c>
      <c r="G128" s="8">
        <f t="shared" si="11"/>
        <v>25000</v>
      </c>
      <c r="H128" s="8">
        <f t="shared" si="11"/>
        <v>15000</v>
      </c>
      <c r="I128" s="8">
        <f t="shared" si="11"/>
        <v>15000</v>
      </c>
      <c r="J128" s="8">
        <f t="shared" si="11"/>
        <v>25000</v>
      </c>
      <c r="K128" s="8">
        <f t="shared" si="11"/>
        <v>30000</v>
      </c>
      <c r="L128" s="8">
        <f t="shared" si="11"/>
        <v>30000</v>
      </c>
      <c r="M128" s="8">
        <f t="shared" si="11"/>
        <v>30000</v>
      </c>
      <c r="N128" s="1"/>
      <c r="O128" s="1"/>
      <c r="P128" s="1"/>
      <c r="Q128" s="1"/>
      <c r="R128" s="1"/>
      <c r="S128" s="1"/>
      <c r="T128" s="1"/>
      <c r="U128" s="1"/>
      <c r="V128" s="1"/>
    </row>
    <row r="129" spans="1:22" s="2" customFormat="1" x14ac:dyDescent="0.25">
      <c r="A129" s="26"/>
      <c r="B129" s="24"/>
      <c r="C129" s="6" t="s">
        <v>7</v>
      </c>
      <c r="D129" s="7"/>
      <c r="E129" s="8">
        <f>E136</f>
        <v>19.721519999999998</v>
      </c>
      <c r="F129" s="8">
        <f t="shared" ref="F129:M129" si="12">F136</f>
        <v>2.7215199999999999</v>
      </c>
      <c r="G129" s="8">
        <f t="shared" si="12"/>
        <v>2.5</v>
      </c>
      <c r="H129" s="8">
        <f t="shared" si="12"/>
        <v>1.5</v>
      </c>
      <c r="I129" s="8">
        <f t="shared" si="12"/>
        <v>1.5</v>
      </c>
      <c r="J129" s="8">
        <f t="shared" si="12"/>
        <v>2.5</v>
      </c>
      <c r="K129" s="8">
        <f t="shared" si="12"/>
        <v>3</v>
      </c>
      <c r="L129" s="8">
        <f t="shared" si="12"/>
        <v>3</v>
      </c>
      <c r="M129" s="8">
        <f t="shared" si="12"/>
        <v>3</v>
      </c>
      <c r="N129" s="1"/>
      <c r="O129" s="1"/>
      <c r="P129" s="1"/>
      <c r="Q129" s="1"/>
      <c r="R129" s="1"/>
      <c r="S129" s="1"/>
      <c r="T129" s="1"/>
      <c r="U129" s="1"/>
      <c r="V129" s="1"/>
    </row>
    <row r="130" spans="1:22" s="2" customFormat="1" ht="25.5" x14ac:dyDescent="0.25">
      <c r="A130" s="26"/>
      <c r="B130" s="24"/>
      <c r="C130" s="6" t="s">
        <v>8</v>
      </c>
      <c r="D130" s="7"/>
      <c r="E130" s="8">
        <f t="shared" si="9"/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1"/>
      <c r="O130" s="1"/>
      <c r="P130" s="1"/>
      <c r="Q130" s="1"/>
      <c r="R130" s="1"/>
      <c r="S130" s="1"/>
      <c r="T130" s="1"/>
      <c r="U130" s="1"/>
      <c r="V130" s="1"/>
    </row>
    <row r="131" spans="1:22" s="2" customFormat="1" ht="25.5" x14ac:dyDescent="0.25">
      <c r="A131" s="26"/>
      <c r="B131" s="24"/>
      <c r="C131" s="6" t="s">
        <v>9</v>
      </c>
      <c r="D131" s="7"/>
      <c r="E131" s="8">
        <f t="shared" si="9"/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1"/>
      <c r="O131" s="1"/>
      <c r="P131" s="1"/>
      <c r="Q131" s="1"/>
      <c r="R131" s="1"/>
      <c r="S131" s="1"/>
      <c r="T131" s="1"/>
      <c r="U131" s="1"/>
      <c r="V131" s="1"/>
    </row>
    <row r="132" spans="1:22" s="2" customFormat="1" ht="27.75" customHeight="1" x14ac:dyDescent="0.25">
      <c r="A132" s="27"/>
      <c r="B132" s="24"/>
      <c r="C132" s="6" t="s">
        <v>10</v>
      </c>
      <c r="D132" s="7"/>
      <c r="E132" s="8">
        <f t="shared" si="9"/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1"/>
      <c r="O132" s="1"/>
      <c r="P132" s="1"/>
      <c r="Q132" s="1"/>
      <c r="R132" s="1"/>
      <c r="S132" s="1"/>
      <c r="T132" s="1"/>
      <c r="U132" s="1"/>
      <c r="V132" s="1"/>
    </row>
    <row r="133" spans="1:22" s="2" customFormat="1" x14ac:dyDescent="0.25">
      <c r="A133" s="25" t="s">
        <v>56</v>
      </c>
      <c r="B133" s="28" t="s">
        <v>37</v>
      </c>
      <c r="C133" s="6" t="s">
        <v>4</v>
      </c>
      <c r="D133" s="7"/>
      <c r="E133" s="8">
        <f t="shared" si="9"/>
        <v>197234.91450000001</v>
      </c>
      <c r="F133" s="8">
        <v>27217.914499999999</v>
      </c>
      <c r="G133" s="8">
        <v>25002.5</v>
      </c>
      <c r="H133" s="8">
        <f>H135+H136</f>
        <v>15001.5</v>
      </c>
      <c r="I133" s="8">
        <f>I135+I136</f>
        <v>15001.5</v>
      </c>
      <c r="J133" s="8">
        <v>25002.5</v>
      </c>
      <c r="K133" s="8">
        <v>30003</v>
      </c>
      <c r="L133" s="8">
        <v>30003</v>
      </c>
      <c r="M133" s="8">
        <v>30003</v>
      </c>
      <c r="N133" s="1"/>
      <c r="O133" s="1"/>
      <c r="P133" s="1"/>
      <c r="Q133" s="1"/>
      <c r="R133" s="1"/>
      <c r="S133" s="1"/>
      <c r="T133" s="1"/>
      <c r="U133" s="1"/>
      <c r="V133" s="1"/>
    </row>
    <row r="134" spans="1:22" s="2" customFormat="1" ht="25.5" x14ac:dyDescent="0.25">
      <c r="A134" s="26"/>
      <c r="B134" s="29"/>
      <c r="C134" s="6" t="s">
        <v>5</v>
      </c>
      <c r="D134" s="7"/>
      <c r="E134" s="8">
        <f t="shared" si="9"/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1"/>
      <c r="O134" s="1"/>
      <c r="P134" s="1"/>
      <c r="Q134" s="1"/>
      <c r="R134" s="1"/>
      <c r="S134" s="1"/>
      <c r="T134" s="1"/>
      <c r="U134" s="1"/>
      <c r="V134" s="1"/>
    </row>
    <row r="135" spans="1:22" s="2" customFormat="1" x14ac:dyDescent="0.25">
      <c r="A135" s="26"/>
      <c r="B135" s="29"/>
      <c r="C135" s="6" t="s">
        <v>6</v>
      </c>
      <c r="D135" s="9">
        <v>855</v>
      </c>
      <c r="E135" s="8">
        <f t="shared" si="9"/>
        <v>197215.19297999999</v>
      </c>
      <c r="F135" s="8">
        <v>27215.19298</v>
      </c>
      <c r="G135" s="8">
        <v>25000</v>
      </c>
      <c r="H135" s="8">
        <v>15000</v>
      </c>
      <c r="I135" s="8">
        <v>15000</v>
      </c>
      <c r="J135" s="8">
        <v>25000</v>
      </c>
      <c r="K135" s="8">
        <v>30000</v>
      </c>
      <c r="L135" s="8">
        <v>30000</v>
      </c>
      <c r="M135" s="8">
        <v>30000</v>
      </c>
      <c r="N135" s="1"/>
      <c r="O135" s="1"/>
      <c r="P135" s="1"/>
      <c r="Q135" s="1"/>
      <c r="R135" s="1"/>
      <c r="S135" s="1"/>
      <c r="T135" s="1"/>
      <c r="U135" s="1"/>
      <c r="V135" s="1"/>
    </row>
    <row r="136" spans="1:22" s="2" customFormat="1" x14ac:dyDescent="0.25">
      <c r="A136" s="26"/>
      <c r="B136" s="29"/>
      <c r="C136" s="6" t="s">
        <v>7</v>
      </c>
      <c r="D136" s="7"/>
      <c r="E136" s="8">
        <f t="shared" si="9"/>
        <v>19.721519999999998</v>
      </c>
      <c r="F136" s="8">
        <v>2.7215199999999999</v>
      </c>
      <c r="G136" s="8">
        <f>G135*0.01%</f>
        <v>2.5</v>
      </c>
      <c r="H136" s="8">
        <f t="shared" ref="H136:M136" si="13">H135*0.01%</f>
        <v>1.5</v>
      </c>
      <c r="I136" s="8">
        <f t="shared" si="13"/>
        <v>1.5</v>
      </c>
      <c r="J136" s="8">
        <f t="shared" si="13"/>
        <v>2.5</v>
      </c>
      <c r="K136" s="8">
        <f t="shared" si="13"/>
        <v>3</v>
      </c>
      <c r="L136" s="8">
        <f t="shared" si="13"/>
        <v>3</v>
      </c>
      <c r="M136" s="8">
        <f t="shared" si="13"/>
        <v>3</v>
      </c>
      <c r="N136" s="1"/>
      <c r="O136" s="1"/>
      <c r="P136" s="1"/>
      <c r="Q136" s="1"/>
      <c r="R136" s="1"/>
      <c r="S136" s="1"/>
      <c r="T136" s="1"/>
      <c r="U136" s="1"/>
      <c r="V136" s="1"/>
    </row>
    <row r="137" spans="1:22" s="2" customFormat="1" ht="25.5" x14ac:dyDescent="0.25">
      <c r="A137" s="26"/>
      <c r="B137" s="29"/>
      <c r="C137" s="6" t="s">
        <v>8</v>
      </c>
      <c r="D137" s="7"/>
      <c r="E137" s="8">
        <f t="shared" si="9"/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1"/>
      <c r="O137" s="1"/>
      <c r="P137" s="1"/>
      <c r="Q137" s="1"/>
      <c r="R137" s="1"/>
      <c r="S137" s="1"/>
      <c r="T137" s="1"/>
      <c r="U137" s="1"/>
      <c r="V137" s="1"/>
    </row>
    <row r="138" spans="1:22" s="2" customFormat="1" ht="25.5" x14ac:dyDescent="0.25">
      <c r="A138" s="26"/>
      <c r="B138" s="29"/>
      <c r="C138" s="6" t="s">
        <v>9</v>
      </c>
      <c r="D138" s="7"/>
      <c r="E138" s="8">
        <f t="shared" si="9"/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1"/>
      <c r="O138" s="1"/>
      <c r="P138" s="1"/>
      <c r="Q138" s="1"/>
      <c r="R138" s="1"/>
      <c r="S138" s="1"/>
      <c r="T138" s="1"/>
      <c r="U138" s="1"/>
      <c r="V138" s="1"/>
    </row>
    <row r="139" spans="1:22" s="2" customFormat="1" ht="27.75" customHeight="1" x14ac:dyDescent="0.25">
      <c r="A139" s="27"/>
      <c r="B139" s="30"/>
      <c r="C139" s="6" t="s">
        <v>10</v>
      </c>
      <c r="D139" s="7"/>
      <c r="E139" s="8">
        <f t="shared" si="9"/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1"/>
      <c r="O139" s="1"/>
      <c r="P139" s="1"/>
      <c r="Q139" s="1"/>
      <c r="R139" s="1"/>
      <c r="S139" s="1"/>
      <c r="T139" s="1"/>
      <c r="U139" s="1"/>
      <c r="V139" s="1"/>
    </row>
    <row r="140" spans="1:22" s="2" customFormat="1" x14ac:dyDescent="0.25">
      <c r="A140" s="25" t="s">
        <v>57</v>
      </c>
      <c r="B140" s="24" t="s">
        <v>38</v>
      </c>
      <c r="C140" s="6" t="s">
        <v>4</v>
      </c>
      <c r="D140" s="7"/>
      <c r="E140" s="8">
        <f t="shared" si="9"/>
        <v>194.4</v>
      </c>
      <c r="F140" s="8">
        <v>194.4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</row>
    <row r="141" spans="1:22" s="2" customFormat="1" ht="25.5" x14ac:dyDescent="0.25">
      <c r="A141" s="26"/>
      <c r="B141" s="24"/>
      <c r="C141" s="6" t="s">
        <v>5</v>
      </c>
      <c r="D141" s="7"/>
      <c r="E141" s="8">
        <f t="shared" si="9"/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</row>
    <row r="142" spans="1:22" s="2" customFormat="1" x14ac:dyDescent="0.25">
      <c r="A142" s="26"/>
      <c r="B142" s="24"/>
      <c r="C142" s="6" t="s">
        <v>6</v>
      </c>
      <c r="D142" s="9">
        <v>855</v>
      </c>
      <c r="E142" s="8">
        <f t="shared" si="9"/>
        <v>194.4</v>
      </c>
      <c r="F142" s="8">
        <v>194.4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</row>
    <row r="143" spans="1:22" s="2" customFormat="1" x14ac:dyDescent="0.25">
      <c r="A143" s="26"/>
      <c r="B143" s="24"/>
      <c r="C143" s="6" t="s">
        <v>7</v>
      </c>
      <c r="D143" s="7"/>
      <c r="E143" s="8">
        <f t="shared" si="9"/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</row>
    <row r="144" spans="1:22" s="2" customFormat="1" ht="25.5" x14ac:dyDescent="0.25">
      <c r="A144" s="26"/>
      <c r="B144" s="24"/>
      <c r="C144" s="6" t="s">
        <v>8</v>
      </c>
      <c r="D144" s="7"/>
      <c r="E144" s="8">
        <f t="shared" si="9"/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</row>
    <row r="145" spans="1:13" s="2" customFormat="1" ht="25.5" x14ac:dyDescent="0.25">
      <c r="A145" s="26"/>
      <c r="B145" s="24"/>
      <c r="C145" s="6" t="s">
        <v>9</v>
      </c>
      <c r="D145" s="7"/>
      <c r="E145" s="8">
        <f t="shared" si="9"/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</row>
    <row r="146" spans="1:13" s="2" customFormat="1" ht="25.5" x14ac:dyDescent="0.25">
      <c r="A146" s="27"/>
      <c r="B146" s="24"/>
      <c r="C146" s="6" t="s">
        <v>10</v>
      </c>
      <c r="D146" s="7"/>
      <c r="E146" s="8">
        <f t="shared" si="9"/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</row>
    <row r="147" spans="1:13" s="2" customFormat="1" x14ac:dyDescent="0.25">
      <c r="A147" s="25" t="s">
        <v>49</v>
      </c>
      <c r="B147" s="24" t="s">
        <v>53</v>
      </c>
      <c r="C147" s="6" t="s">
        <v>4</v>
      </c>
      <c r="D147" s="7"/>
      <c r="E147" s="8">
        <f t="shared" si="7"/>
        <v>97877.588000000003</v>
      </c>
      <c r="F147" s="8">
        <v>11017.588</v>
      </c>
      <c r="G147" s="8">
        <v>10275</v>
      </c>
      <c r="H147" s="8">
        <v>10275</v>
      </c>
      <c r="I147" s="8">
        <v>10275</v>
      </c>
      <c r="J147" s="8">
        <v>13205</v>
      </c>
      <c r="K147" s="8">
        <v>14253</v>
      </c>
      <c r="L147" s="8">
        <v>14257</v>
      </c>
      <c r="M147" s="8">
        <v>14320</v>
      </c>
    </row>
    <row r="148" spans="1:13" s="2" customFormat="1" ht="25.5" x14ac:dyDescent="0.25">
      <c r="A148" s="26"/>
      <c r="B148" s="24"/>
      <c r="C148" s="6" t="s">
        <v>5</v>
      </c>
      <c r="D148" s="7"/>
      <c r="E148" s="8">
        <f t="shared" si="7"/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</row>
    <row r="149" spans="1:13" s="2" customFormat="1" x14ac:dyDescent="0.25">
      <c r="A149" s="26"/>
      <c r="B149" s="24"/>
      <c r="C149" s="6" t="s">
        <v>6</v>
      </c>
      <c r="D149" s="9">
        <v>855</v>
      </c>
      <c r="E149" s="8">
        <f t="shared" si="7"/>
        <v>97877.588000000003</v>
      </c>
      <c r="F149" s="8">
        <v>11017.588</v>
      </c>
      <c r="G149" s="8">
        <v>10275</v>
      </c>
      <c r="H149" s="8">
        <v>10275</v>
      </c>
      <c r="I149" s="8">
        <v>10275</v>
      </c>
      <c r="J149" s="8">
        <v>13205</v>
      </c>
      <c r="K149" s="8">
        <v>14253</v>
      </c>
      <c r="L149" s="8">
        <v>14257</v>
      </c>
      <c r="M149" s="8">
        <v>14320</v>
      </c>
    </row>
    <row r="150" spans="1:13" s="2" customFormat="1" x14ac:dyDescent="0.25">
      <c r="A150" s="26"/>
      <c r="B150" s="24"/>
      <c r="C150" s="6" t="s">
        <v>7</v>
      </c>
      <c r="D150" s="7"/>
      <c r="E150" s="8">
        <f t="shared" si="7"/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</row>
    <row r="151" spans="1:13" s="2" customFormat="1" ht="25.5" x14ac:dyDescent="0.25">
      <c r="A151" s="26"/>
      <c r="B151" s="24"/>
      <c r="C151" s="6" t="s">
        <v>8</v>
      </c>
      <c r="D151" s="7"/>
      <c r="E151" s="8">
        <f t="shared" si="7"/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</row>
    <row r="152" spans="1:13" s="2" customFormat="1" ht="25.5" x14ac:dyDescent="0.25">
      <c r="A152" s="26"/>
      <c r="B152" s="24"/>
      <c r="C152" s="6" t="s">
        <v>9</v>
      </c>
      <c r="D152" s="7"/>
      <c r="E152" s="8">
        <f t="shared" si="7"/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</row>
    <row r="153" spans="1:13" s="2" customFormat="1" ht="25.5" x14ac:dyDescent="0.25">
      <c r="A153" s="27"/>
      <c r="B153" s="24"/>
      <c r="C153" s="6" t="s">
        <v>10</v>
      </c>
      <c r="D153" s="7"/>
      <c r="E153" s="8">
        <f t="shared" si="7"/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</row>
    <row r="154" spans="1:13" s="2" customFormat="1" x14ac:dyDescent="0.25">
      <c r="A154" s="25" t="s">
        <v>50</v>
      </c>
      <c r="B154" s="24" t="s">
        <v>13</v>
      </c>
      <c r="C154" s="6" t="s">
        <v>4</v>
      </c>
      <c r="D154" s="7"/>
      <c r="E154" s="8">
        <f t="shared" si="7"/>
        <v>97877.588000000003</v>
      </c>
      <c r="F154" s="8">
        <v>11017.588</v>
      </c>
      <c r="G154" s="8">
        <v>10275</v>
      </c>
      <c r="H154" s="8">
        <v>10275</v>
      </c>
      <c r="I154" s="8">
        <v>10275</v>
      </c>
      <c r="J154" s="8">
        <v>13205</v>
      </c>
      <c r="K154" s="8">
        <v>14253</v>
      </c>
      <c r="L154" s="8">
        <v>14257</v>
      </c>
      <c r="M154" s="8">
        <v>14320</v>
      </c>
    </row>
    <row r="155" spans="1:13" ht="25.5" x14ac:dyDescent="0.25">
      <c r="A155" s="26"/>
      <c r="B155" s="24"/>
      <c r="C155" s="6" t="s">
        <v>5</v>
      </c>
      <c r="D155" s="7"/>
      <c r="E155" s="8">
        <f t="shared" si="7"/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</row>
    <row r="156" spans="1:13" x14ac:dyDescent="0.25">
      <c r="A156" s="26"/>
      <c r="B156" s="24"/>
      <c r="C156" s="6" t="s">
        <v>6</v>
      </c>
      <c r="D156" s="9">
        <v>855</v>
      </c>
      <c r="E156" s="8">
        <f t="shared" si="7"/>
        <v>97877.588000000003</v>
      </c>
      <c r="F156" s="8">
        <v>11017.588</v>
      </c>
      <c r="G156" s="8">
        <v>10275</v>
      </c>
      <c r="H156" s="8">
        <v>10275</v>
      </c>
      <c r="I156" s="8">
        <v>10275</v>
      </c>
      <c r="J156" s="8">
        <v>13205</v>
      </c>
      <c r="K156" s="8">
        <v>14253</v>
      </c>
      <c r="L156" s="8">
        <v>14257</v>
      </c>
      <c r="M156" s="8">
        <v>14320</v>
      </c>
    </row>
    <row r="157" spans="1:13" x14ac:dyDescent="0.25">
      <c r="A157" s="26"/>
      <c r="B157" s="24"/>
      <c r="C157" s="6" t="s">
        <v>7</v>
      </c>
      <c r="D157" s="7"/>
      <c r="E157" s="8">
        <f t="shared" si="7"/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</row>
    <row r="158" spans="1:13" ht="25.5" x14ac:dyDescent="0.25">
      <c r="A158" s="26"/>
      <c r="B158" s="24"/>
      <c r="C158" s="6" t="s">
        <v>8</v>
      </c>
      <c r="D158" s="7"/>
      <c r="E158" s="8">
        <f t="shared" si="7"/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</row>
    <row r="159" spans="1:13" ht="25.5" x14ac:dyDescent="0.25">
      <c r="A159" s="26"/>
      <c r="B159" s="24"/>
      <c r="C159" s="6" t="s">
        <v>9</v>
      </c>
      <c r="D159" s="7"/>
      <c r="E159" s="8">
        <f t="shared" ref="E159:E160" si="14">SUM(F159:M159)</f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</row>
    <row r="160" spans="1:13" ht="25.5" x14ac:dyDescent="0.25">
      <c r="A160" s="27"/>
      <c r="B160" s="24"/>
      <c r="C160" s="6" t="s">
        <v>10</v>
      </c>
      <c r="D160" s="7"/>
      <c r="E160" s="8">
        <f t="shared" si="14"/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</row>
    <row r="161" spans="1:13" x14ac:dyDescent="0.25">
      <c r="A161" s="2"/>
      <c r="B161" s="2"/>
      <c r="C161" s="2"/>
      <c r="D161" s="2"/>
      <c r="E161" s="2"/>
      <c r="F161" s="1"/>
      <c r="G161" s="1"/>
      <c r="H161" s="1"/>
      <c r="I161" s="1"/>
      <c r="J161" s="1"/>
      <c r="K161" s="1"/>
      <c r="L161" s="1"/>
      <c r="M161" s="23" t="s">
        <v>40</v>
      </c>
    </row>
  </sheetData>
  <mergeCells count="49">
    <mergeCell ref="A63:A69"/>
    <mergeCell ref="A70:A76"/>
    <mergeCell ref="A56:A62"/>
    <mergeCell ref="A112:A118"/>
    <mergeCell ref="B112:B118"/>
    <mergeCell ref="A3:M3"/>
    <mergeCell ref="A14:A20"/>
    <mergeCell ref="B14:B20"/>
    <mergeCell ref="E4:M4"/>
    <mergeCell ref="C4:C5"/>
    <mergeCell ref="B4:B5"/>
    <mergeCell ref="A4:A5"/>
    <mergeCell ref="B7:B13"/>
    <mergeCell ref="A7:A13"/>
    <mergeCell ref="B147:B153"/>
    <mergeCell ref="B154:B160"/>
    <mergeCell ref="B21:B27"/>
    <mergeCell ref="B28:B34"/>
    <mergeCell ref="B35:B41"/>
    <mergeCell ref="B42:B48"/>
    <mergeCell ref="B49:B55"/>
    <mergeCell ref="B56:B62"/>
    <mergeCell ref="B63:B69"/>
    <mergeCell ref="B70:B76"/>
    <mergeCell ref="B77:B83"/>
    <mergeCell ref="B84:B90"/>
    <mergeCell ref="B91:B97"/>
    <mergeCell ref="B98:B104"/>
    <mergeCell ref="B105:B111"/>
    <mergeCell ref="B119:B125"/>
    <mergeCell ref="A147:A153"/>
    <mergeCell ref="A154:A160"/>
    <mergeCell ref="A77:A83"/>
    <mergeCell ref="A84:A90"/>
    <mergeCell ref="A91:A97"/>
    <mergeCell ref="A98:A104"/>
    <mergeCell ref="A105:A111"/>
    <mergeCell ref="A126:A132"/>
    <mergeCell ref="A119:A125"/>
    <mergeCell ref="A21:A27"/>
    <mergeCell ref="A28:A34"/>
    <mergeCell ref="A35:A41"/>
    <mergeCell ref="A42:A48"/>
    <mergeCell ref="A49:A55"/>
    <mergeCell ref="B126:B132"/>
    <mergeCell ref="A133:A139"/>
    <mergeCell ref="B133:B139"/>
    <mergeCell ref="A140:A146"/>
    <mergeCell ref="B140:B146"/>
  </mergeCells>
  <pageMargins left="0.51181102362204722" right="0.51181102362204722" top="0.74803149606299213" bottom="0.55118110236220474" header="0.31496062992125984" footer="0.31496062992125984"/>
  <pageSetup paperSize="9" scale="63" fitToHeight="0" orientation="landscape" r:id="rId1"/>
  <rowBreaks count="2" manualBreakCount="2">
    <brk id="34" max="16383" man="1"/>
    <brk id="1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2019-04-17T03:10:40Z</dcterms:modified>
</cp:coreProperties>
</file>